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driguez\Downloads\"/>
    </mc:Choice>
  </mc:AlternateContent>
  <bookViews>
    <workbookView xWindow="0" yWindow="0" windowWidth="28800" windowHeight="12300"/>
  </bookViews>
  <sheets>
    <sheet name="Affordability and Evaluation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D42" i="1"/>
  <c r="C42" i="1"/>
  <c r="B42" i="1"/>
  <c r="B40" i="1"/>
  <c r="B34" i="1"/>
  <c r="B36" i="1" s="1"/>
  <c r="E33" i="1"/>
  <c r="D33" i="1"/>
  <c r="C33" i="1"/>
  <c r="B33" i="1"/>
  <c r="E29" i="1"/>
  <c r="E30" i="1" s="1"/>
  <c r="D29" i="1"/>
  <c r="D30" i="1" s="1"/>
  <c r="E26" i="1"/>
  <c r="D26" i="1"/>
  <c r="C26" i="1"/>
  <c r="C29" i="1" s="1"/>
  <c r="C30" i="1" s="1"/>
  <c r="B26" i="1"/>
  <c r="B29" i="1" s="1"/>
  <c r="B30" i="1" s="1"/>
  <c r="E23" i="1"/>
  <c r="D23" i="1"/>
  <c r="C23" i="1"/>
  <c r="B23" i="1"/>
  <c r="E20" i="1"/>
  <c r="E37" i="1" s="1"/>
  <c r="E38" i="1" s="1"/>
  <c r="E39" i="1" s="1"/>
  <c r="D20" i="1"/>
  <c r="D37" i="1" s="1"/>
  <c r="D38" i="1" s="1"/>
  <c r="D39" i="1" s="1"/>
  <c r="C20" i="1"/>
  <c r="C37" i="1" s="1"/>
  <c r="C38" i="1" s="1"/>
  <c r="C39" i="1" s="1"/>
  <c r="B20" i="1"/>
  <c r="B21" i="1" s="1"/>
  <c r="D41" i="1" l="1"/>
  <c r="C41" i="1"/>
  <c r="E41" i="1"/>
  <c r="C16" i="1"/>
  <c r="C21" i="1"/>
  <c r="D16" i="1"/>
  <c r="D21" i="1"/>
  <c r="B37" i="1"/>
  <c r="B38" i="1" s="1"/>
  <c r="B39" i="1" s="1"/>
  <c r="B41" i="1" s="1"/>
  <c r="B16" i="1"/>
  <c r="E16" i="1"/>
  <c r="E21" i="1"/>
</calcChain>
</file>

<file path=xl/sharedStrings.xml><?xml version="1.0" encoding="utf-8"?>
<sst xmlns="http://schemas.openxmlformats.org/spreadsheetml/2006/main" count="80" uniqueCount="50">
  <si>
    <r>
      <rPr>
        <b/>
        <sz val="18"/>
        <rFont val="Calibri"/>
        <family val="2"/>
        <scheme val="minor"/>
      </rPr>
      <t>Communities of Excellence Project:</t>
    </r>
    <r>
      <rPr>
        <sz val="18"/>
        <rFont val="Calibri"/>
        <family val="2"/>
        <scheme val="minor"/>
      </rPr>
      <t xml:space="preserve"> Charter School Facility Refinancing Toolkit by Elise Balboni</t>
    </r>
  </si>
  <si>
    <t>Other</t>
  </si>
  <si>
    <t>TAB 4: AFFORDABILITY AND EVALUATION WORKSHEET</t>
  </si>
  <si>
    <t>This template can be used to compare financing options and calculate maximum affordable debt amounts for each.</t>
  </si>
  <si>
    <t xml:space="preserve">You can directly input estimated Annual Revenue in cell B30 below and </t>
  </si>
  <si>
    <t>and directly input estimated School Equity Contribution in cell B36 below.</t>
  </si>
  <si>
    <t>Financial Terms</t>
  </si>
  <si>
    <t>[Option 1]</t>
  </si>
  <si>
    <t>[Option 2]</t>
  </si>
  <si>
    <t>[Option 3]</t>
  </si>
  <si>
    <t>[Option 4]</t>
  </si>
  <si>
    <t xml:space="preserve">Borrowed Amount </t>
  </si>
  <si>
    <t>Term (months)</t>
  </si>
  <si>
    <t>Amortization (months)</t>
  </si>
  <si>
    <t>Balloon Payment</t>
  </si>
  <si>
    <t>Interest Rate</t>
  </si>
  <si>
    <t>Type (Fixed or Variable)</t>
  </si>
  <si>
    <t>Indicative Rate</t>
  </si>
  <si>
    <t>Estimated Annual Debt Service*</t>
  </si>
  <si>
    <t>Current Year Debt Burden</t>
  </si>
  <si>
    <t>Required % Equity Contribution</t>
  </si>
  <si>
    <t>Required $ Equity Contribution</t>
  </si>
  <si>
    <t>Application Fee</t>
  </si>
  <si>
    <t>Origination Fee %</t>
  </si>
  <si>
    <t>Origination Fee $</t>
  </si>
  <si>
    <t>Legal Fees (estimate)</t>
  </si>
  <si>
    <t>Other Closing Costs (estimate)</t>
  </si>
  <si>
    <t>Total Closing Costs/Costs of Issuance</t>
  </si>
  <si>
    <t>Closing Costs as % of Borrowing</t>
  </si>
  <si>
    <t>Estimated Credit Approval Date</t>
  </si>
  <si>
    <t>[Date]</t>
  </si>
  <si>
    <t>Estimated Closing Date</t>
  </si>
  <si>
    <t>Affordability Analysis</t>
  </si>
  <si>
    <t>Annual Revenues</t>
  </si>
  <si>
    <t>Affordable Debt Service Factor (max 15%)</t>
  </si>
  <si>
    <t>Affordable Annual Debt Service</t>
  </si>
  <si>
    <t>Maximum Debt Service Multiplier</t>
  </si>
  <si>
    <t>Maximum Debt</t>
  </si>
  <si>
    <t>Gross Surplus (Gap)</t>
  </si>
  <si>
    <t>School Equity Contribution</t>
  </si>
  <si>
    <t>Net Financing Surplus (Gap)</t>
  </si>
  <si>
    <t>Security &amp; Other Debt Terms</t>
  </si>
  <si>
    <t>Collateral Requirements
(Mortgage/Assignment of Contracts/Leasehold)</t>
  </si>
  <si>
    <t>[Text]</t>
  </si>
  <si>
    <t>Guarantee Requirements</t>
  </si>
  <si>
    <t>Prepayment Penalties</t>
  </si>
  <si>
    <t>Financial Covenants</t>
  </si>
  <si>
    <t>Closing Conditions</t>
  </si>
  <si>
    <t>* For bond sources, obtain estimated annual debt service from investment bankers and input in appropriate cell.</t>
  </si>
  <si>
    <t>TAB 4: Affordability and Evaluation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</si>
</sst>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6C4D5"/>
        <bgColor indexed="64"/>
      </patternFill>
    </fill>
    <fill>
      <patternFill patternType="solid">
        <fgColor rgb="FF1C5A7D"/>
        <bgColor indexed="64"/>
      </patternFill>
    </fill>
    <fill>
      <patternFill patternType="solid">
        <fgColor rgb="FFF8EB6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0" borderId="0"/>
  </cellStyleXfs>
  <cellXfs count="63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6" fillId="3" borderId="0" xfId="0" applyFont="1" applyFill="1" applyBorder="1" applyAlignment="1">
      <alignment horizontal="left"/>
    </xf>
    <xf numFmtId="0" fontId="5" fillId="0" borderId="0" xfId="0" applyFont="1" applyBorder="1"/>
    <xf numFmtId="0" fontId="5" fillId="0" borderId="0" xfId="0" applyFont="1"/>
    <xf numFmtId="0" fontId="8" fillId="0" borderId="0" xfId="0" applyFont="1" applyAlignment="1">
      <alignment horizontal="centerContinuous" vertical="center"/>
    </xf>
    <xf numFmtId="0" fontId="5" fillId="0" borderId="4" xfId="0" applyFont="1" applyBorder="1"/>
    <xf numFmtId="0" fontId="5" fillId="0" borderId="4" xfId="0" applyFont="1" applyBorder="1" applyAlignment="1">
      <alignment wrapText="1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0" fontId="7" fillId="2" borderId="11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5" fontId="0" fillId="4" borderId="5" xfId="0" applyNumberFormat="1" applyFill="1" applyBorder="1" applyAlignment="1">
      <alignment horizontal="right"/>
    </xf>
    <xf numFmtId="5" fontId="0" fillId="4" borderId="6" xfId="0" applyNumberFormat="1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164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0" fontId="5" fillId="0" borderId="14" xfId="0" applyFont="1" applyBorder="1"/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5" fillId="0" borderId="17" xfId="0" applyFont="1" applyBorder="1" applyAlignment="1">
      <alignment horizontal="left" indent="1"/>
    </xf>
    <xf numFmtId="0" fontId="5" fillId="4" borderId="18" xfId="0" applyFont="1" applyFill="1" applyBorder="1" applyAlignment="1">
      <alignment horizontal="right"/>
    </xf>
    <xf numFmtId="0" fontId="5" fillId="4" borderId="19" xfId="0" applyFont="1" applyFill="1" applyBorder="1" applyAlignment="1">
      <alignment horizontal="right"/>
    </xf>
    <xf numFmtId="0" fontId="5" fillId="0" borderId="4" xfId="0" applyFont="1" applyBorder="1" applyAlignment="1">
      <alignment horizontal="left" indent="1"/>
    </xf>
    <xf numFmtId="10" fontId="5" fillId="4" borderId="5" xfId="1" applyNumberFormat="1" applyFont="1" applyFill="1" applyBorder="1" applyAlignment="1">
      <alignment horizontal="right"/>
    </xf>
    <xf numFmtId="10" fontId="5" fillId="4" borderId="6" xfId="1" applyNumberFormat="1" applyFont="1" applyFill="1" applyBorder="1" applyAlignment="1">
      <alignment horizontal="right"/>
    </xf>
    <xf numFmtId="5" fontId="0" fillId="0" borderId="5" xfId="0" applyNumberFormat="1" applyBorder="1" applyAlignment="1">
      <alignment horizontal="right"/>
    </xf>
    <xf numFmtId="5" fontId="0" fillId="0" borderId="6" xfId="0" applyNumberFormat="1" applyBorder="1" applyAlignment="1">
      <alignment horizontal="right"/>
    </xf>
    <xf numFmtId="10" fontId="5" fillId="0" borderId="5" xfId="1" applyNumberFormat="1" applyFont="1" applyBorder="1" applyAlignment="1">
      <alignment horizontal="right"/>
    </xf>
    <xf numFmtId="10" fontId="5" fillId="0" borderId="6" xfId="1" applyNumberFormat="1" applyFont="1" applyBorder="1" applyAlignment="1">
      <alignment horizontal="right"/>
    </xf>
    <xf numFmtId="10" fontId="5" fillId="0" borderId="15" xfId="1" applyNumberFormat="1" applyFont="1" applyBorder="1" applyAlignment="1">
      <alignment horizontal="right"/>
    </xf>
    <xf numFmtId="10" fontId="5" fillId="0" borderId="16" xfId="1" applyNumberFormat="1" applyFont="1" applyBorder="1" applyAlignment="1">
      <alignment horizontal="right"/>
    </xf>
    <xf numFmtId="14" fontId="5" fillId="4" borderId="5" xfId="0" applyNumberFormat="1" applyFont="1" applyFill="1" applyBorder="1" applyAlignment="1">
      <alignment horizontal="right"/>
    </xf>
    <xf numFmtId="14" fontId="5" fillId="4" borderId="6" xfId="0" applyNumberFormat="1" applyFont="1" applyFill="1" applyBorder="1" applyAlignment="1">
      <alignment horizontal="right"/>
    </xf>
    <xf numFmtId="0" fontId="7" fillId="2" borderId="17" xfId="0" applyFont="1" applyFill="1" applyBorder="1" applyAlignment="1">
      <alignment horizontal="left"/>
    </xf>
    <xf numFmtId="0" fontId="7" fillId="2" borderId="20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5" fontId="0" fillId="0" borderId="21" xfId="0" applyNumberFormat="1" applyBorder="1" applyAlignment="1">
      <alignment horizontal="centerContinuous"/>
    </xf>
    <xf numFmtId="5" fontId="0" fillId="0" borderId="22" xfId="0" applyNumberFormat="1" applyBorder="1" applyAlignment="1">
      <alignment horizontal="centerContinuous"/>
    </xf>
    <xf numFmtId="5" fontId="0" fillId="0" borderId="23" xfId="0" applyNumberFormat="1" applyBorder="1" applyAlignment="1">
      <alignment horizontal="centerContinuous"/>
    </xf>
    <xf numFmtId="9" fontId="5" fillId="4" borderId="24" xfId="1" applyFont="1" applyFill="1" applyBorder="1" applyAlignment="1">
      <alignment horizontal="centerContinuous"/>
    </xf>
    <xf numFmtId="5" fontId="0" fillId="4" borderId="0" xfId="0" applyNumberFormat="1" applyFill="1" applyBorder="1" applyAlignment="1">
      <alignment horizontal="centerContinuous"/>
    </xf>
    <xf numFmtId="5" fontId="0" fillId="4" borderId="7" xfId="0" applyNumberFormat="1" applyFill="1" applyBorder="1" applyAlignment="1">
      <alignment horizontal="centerContinuous"/>
    </xf>
    <xf numFmtId="5" fontId="0" fillId="0" borderId="20" xfId="0" applyNumberFormat="1" applyBorder="1" applyAlignment="1">
      <alignment horizontal="centerContinuous"/>
    </xf>
    <xf numFmtId="5" fontId="0" fillId="0" borderId="25" xfId="0" applyNumberFormat="1" applyBorder="1" applyAlignment="1">
      <alignment horizontal="centerContinuous"/>
    </xf>
    <xf numFmtId="5" fontId="0" fillId="0" borderId="26" xfId="0" applyNumberFormat="1" applyBorder="1" applyAlignment="1">
      <alignment horizontal="centerContinuous"/>
    </xf>
    <xf numFmtId="2" fontId="0" fillId="0" borderId="18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5" fontId="0" fillId="0" borderId="16" xfId="0" applyNumberFormat="1" applyBorder="1" applyAlignment="1">
      <alignment horizontal="centerContinuous"/>
    </xf>
    <xf numFmtId="0" fontId="5" fillId="4" borderId="5" xfId="0" applyFont="1" applyFill="1" applyBorder="1" applyAlignment="1">
      <alignment horizontal="right" wrapText="1"/>
    </xf>
    <xf numFmtId="0" fontId="5" fillId="4" borderId="6" xfId="0" applyFont="1" applyFill="1" applyBorder="1" applyAlignment="1">
      <alignment horizontal="right" wrapText="1"/>
    </xf>
    <xf numFmtId="0" fontId="5" fillId="0" borderId="10" xfId="0" applyFont="1" applyBorder="1"/>
    <xf numFmtId="0" fontId="5" fillId="4" borderId="8" xfId="0" applyFont="1" applyFill="1" applyBorder="1" applyAlignment="1">
      <alignment horizontal="right" wrapText="1"/>
    </xf>
    <xf numFmtId="0" fontId="5" fillId="4" borderId="9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76C4D5"/>
      <color rgb="FF1C5A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161990</xdr:colOff>
      <xdr:row>1</xdr:row>
      <xdr:rowOff>3794</xdr:rowOff>
    </xdr:from>
    <xdr:ext cx="1103325" cy="1074398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745" y="172263"/>
          <a:ext cx="1103325" cy="1074398"/>
        </a:xfrm>
        <a:prstGeom prst="rect">
          <a:avLst/>
        </a:prstGeom>
      </xdr:spPr>
    </xdr:pic>
    <xdr:clientData/>
  </xdr:oneCellAnchor>
  <xdr:oneCellAnchor>
    <xdr:from>
      <xdr:col>6</xdr:col>
      <xdr:colOff>19438</xdr:colOff>
      <xdr:row>1</xdr:row>
      <xdr:rowOff>62682</xdr:rowOff>
    </xdr:from>
    <xdr:ext cx="1702528" cy="996300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2142" y="231151"/>
          <a:ext cx="1702528" cy="9963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financing-Guide-Toolkit-0920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sID"/>
      <sheetName val="Table Index"/>
      <sheetName val="1. Team Assembly Checklist"/>
      <sheetName val="2. Solicitation Checklist"/>
      <sheetName val="3. Sources and Uses"/>
      <sheetName val="4. Affordability and Evaluation"/>
      <sheetName val="5. Due Diligence Checklist"/>
      <sheetName val="6. Detailed Pro Formas"/>
      <sheetName val="7. Summary Pro Formas"/>
      <sheetName val="8. Cash Flow Projection"/>
      <sheetName val="9. Borrower Financial Tables"/>
      <sheetName val="10. Loan Amortization Schedule"/>
      <sheetName val="11. Refinancing Sensitivity"/>
    </sheetNames>
    <sheetDataSet>
      <sheetData sheetId="0"/>
      <sheetData sheetId="1"/>
      <sheetData sheetId="2"/>
      <sheetData sheetId="3"/>
      <sheetData sheetId="4">
        <row r="21">
          <cell r="B21">
            <v>0</v>
          </cell>
        </row>
        <row r="22">
          <cell r="B22">
            <v>0</v>
          </cell>
        </row>
      </sheetData>
      <sheetData sheetId="5"/>
      <sheetData sheetId="6"/>
      <sheetData sheetId="7"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42">
          <cell r="F42">
            <v>0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showGridLines="0" tabSelected="1" zoomScale="98" zoomScaleNormal="98" workbookViewId="0">
      <selection activeCell="B29" sqref="B29"/>
    </sheetView>
  </sheetViews>
  <sheetFormatPr defaultRowHeight="15" x14ac:dyDescent="0.25"/>
  <cols>
    <col min="1" max="1" width="36.42578125" customWidth="1"/>
    <col min="2" max="5" width="15.7109375" customWidth="1"/>
    <col min="6" max="6" width="20.7109375" customWidth="1"/>
  </cols>
  <sheetData>
    <row r="1" spans="1:18" ht="13.5" customHeight="1" thickBot="1" x14ac:dyDescent="0.3"/>
    <row r="2" spans="1:18" ht="45.75" customHeight="1" thickBot="1" x14ac:dyDescent="0.4">
      <c r="A2" s="57" t="s">
        <v>0</v>
      </c>
      <c r="B2" s="58"/>
      <c r="C2" s="58"/>
      <c r="D2" s="58"/>
      <c r="E2" s="59"/>
      <c r="M2" s="2"/>
      <c r="N2" s="2"/>
      <c r="O2" s="2"/>
      <c r="P2" s="2"/>
      <c r="Q2" s="2"/>
      <c r="R2" s="1"/>
    </row>
    <row r="3" spans="1:18" ht="15.75" thickBot="1" x14ac:dyDescent="0.3">
      <c r="M3" s="2"/>
      <c r="N3" s="2"/>
      <c r="O3" s="2"/>
      <c r="P3" s="2"/>
      <c r="Q3" s="2"/>
      <c r="R3" s="1"/>
    </row>
    <row r="4" spans="1:18" ht="18.75" customHeight="1" thickBot="1" x14ac:dyDescent="0.4">
      <c r="A4" s="60" t="s">
        <v>49</v>
      </c>
      <c r="B4" s="61"/>
      <c r="C4" s="61"/>
      <c r="D4" s="61"/>
      <c r="E4" s="62"/>
      <c r="M4" s="2"/>
      <c r="N4" s="2"/>
      <c r="O4" s="2"/>
      <c r="P4" s="2"/>
      <c r="Q4" s="2"/>
      <c r="R4" s="1"/>
    </row>
    <row r="5" spans="1:18" ht="18.75" customHeight="1" x14ac:dyDescent="0.25">
      <c r="M5" s="2"/>
      <c r="N5" s="2"/>
      <c r="O5" s="2"/>
      <c r="P5" s="2"/>
      <c r="Q5" s="2"/>
      <c r="R5" s="1"/>
    </row>
    <row r="6" spans="1:18" ht="15.75" x14ac:dyDescent="0.25">
      <c r="A6" s="3" t="s">
        <v>2</v>
      </c>
      <c r="B6" s="3"/>
      <c r="C6" s="3"/>
      <c r="D6" s="3"/>
      <c r="E6" s="3"/>
      <c r="M6" s="2"/>
      <c r="N6" s="2"/>
      <c r="O6" s="2"/>
      <c r="P6" s="2"/>
      <c r="Q6" s="2"/>
      <c r="R6" s="1"/>
    </row>
    <row r="7" spans="1:18" x14ac:dyDescent="0.25">
      <c r="M7" s="2"/>
      <c r="N7" s="2"/>
      <c r="O7" s="2"/>
      <c r="P7" s="2"/>
      <c r="Q7" s="2"/>
      <c r="R7" s="1"/>
    </row>
    <row r="8" spans="1:18" x14ac:dyDescent="0.25">
      <c r="A8" s="6" t="s">
        <v>3</v>
      </c>
      <c r="B8" s="9"/>
      <c r="C8" s="9"/>
      <c r="D8" s="9"/>
      <c r="E8" s="9"/>
    </row>
    <row r="9" spans="1:18" x14ac:dyDescent="0.25">
      <c r="A9" s="10" t="s">
        <v>4</v>
      </c>
      <c r="B9" s="9"/>
      <c r="C9" s="9"/>
      <c r="D9" s="9"/>
      <c r="E9" s="9"/>
    </row>
    <row r="10" spans="1:18" x14ac:dyDescent="0.25">
      <c r="A10" s="10" t="s">
        <v>5</v>
      </c>
      <c r="B10" s="9"/>
      <c r="C10" s="9"/>
      <c r="D10" s="9"/>
      <c r="E10" s="9"/>
    </row>
    <row r="12" spans="1:18" x14ac:dyDescent="0.25">
      <c r="A12" s="11" t="s">
        <v>6</v>
      </c>
      <c r="B12" s="12" t="s">
        <v>7</v>
      </c>
      <c r="C12" s="12" t="s">
        <v>8</v>
      </c>
      <c r="D12" s="12" t="s">
        <v>9</v>
      </c>
      <c r="E12" s="13" t="s">
        <v>10</v>
      </c>
    </row>
    <row r="13" spans="1:18" x14ac:dyDescent="0.25">
      <c r="A13" s="7" t="s">
        <v>11</v>
      </c>
      <c r="B13" s="14">
        <v>0</v>
      </c>
      <c r="C13" s="14">
        <v>0</v>
      </c>
      <c r="D13" s="14">
        <v>0</v>
      </c>
      <c r="E13" s="15">
        <v>0</v>
      </c>
    </row>
    <row r="14" spans="1:18" x14ac:dyDescent="0.25">
      <c r="A14" s="7" t="s">
        <v>12</v>
      </c>
      <c r="B14" s="16">
        <v>0</v>
      </c>
      <c r="C14" s="16">
        <v>0</v>
      </c>
      <c r="D14" s="16">
        <v>0</v>
      </c>
      <c r="E14" s="17">
        <v>0</v>
      </c>
    </row>
    <row r="15" spans="1:18" x14ac:dyDescent="0.25">
      <c r="A15" s="7" t="s">
        <v>13</v>
      </c>
      <c r="B15" s="16">
        <v>0</v>
      </c>
      <c r="C15" s="16">
        <v>0</v>
      </c>
      <c r="D15" s="16">
        <v>0</v>
      </c>
      <c r="E15" s="17">
        <v>0</v>
      </c>
    </row>
    <row r="16" spans="1:18" x14ac:dyDescent="0.25">
      <c r="A16" s="7" t="s">
        <v>14</v>
      </c>
      <c r="B16" s="18">
        <f>IF(ISERROR(FV(B19/12,B14,B20/12,-B13)),"NA",(FV(B19/12,B14,B20/12,-B13)))</f>
        <v>0</v>
      </c>
      <c r="C16" s="18">
        <f>IF(ISERROR(FV(C19/12,C14,C20/12,-C13)),"NA",(FV(C19/12,C14,C20/12,-C13)))</f>
        <v>0</v>
      </c>
      <c r="D16" s="18">
        <f>IF(ISERROR(FV(D19/12,D14,D20/12,-D13)),"NA",(FV(D19/12,D14,D20/12,-D13)))</f>
        <v>0</v>
      </c>
      <c r="E16" s="19">
        <f>IF(ISERROR(FV(E19/12,E14,E20/12,-E13)),"NA",(FV(E19/12,E14,E20/12,-E13)))</f>
        <v>0</v>
      </c>
    </row>
    <row r="17" spans="1:5" x14ac:dyDescent="0.25">
      <c r="A17" s="20" t="s">
        <v>15</v>
      </c>
      <c r="B17" s="21"/>
      <c r="C17" s="21"/>
      <c r="D17" s="21"/>
      <c r="E17" s="22"/>
    </row>
    <row r="18" spans="1:5" x14ac:dyDescent="0.25">
      <c r="A18" s="23" t="s">
        <v>16</v>
      </c>
      <c r="B18" s="24"/>
      <c r="C18" s="24"/>
      <c r="D18" s="24"/>
      <c r="E18" s="25"/>
    </row>
    <row r="19" spans="1:5" x14ac:dyDescent="0.25">
      <c r="A19" s="26" t="s">
        <v>17</v>
      </c>
      <c r="B19" s="27">
        <v>0</v>
      </c>
      <c r="C19" s="27">
        <v>0</v>
      </c>
      <c r="D19" s="27">
        <v>0</v>
      </c>
      <c r="E19" s="28">
        <v>0</v>
      </c>
    </row>
    <row r="20" spans="1:5" x14ac:dyDescent="0.25">
      <c r="A20" s="7" t="s">
        <v>18</v>
      </c>
      <c r="B20" s="29">
        <f>IFERROR(-PMT(B19/12, B15, B13),0)*12</f>
        <v>0</v>
      </c>
      <c r="C20" s="29">
        <f>IFERROR(-PMT(C19/12, C15, C13),0)*12</f>
        <v>0</v>
      </c>
      <c r="D20" s="29">
        <f>IFERROR(-PMT(D19/12, D15, D13),0)*12</f>
        <v>0</v>
      </c>
      <c r="E20" s="30">
        <f>IFERROR(-PMT(E19/12, E15, E13),0)*12</f>
        <v>0</v>
      </c>
    </row>
    <row r="21" spans="1:5" x14ac:dyDescent="0.25">
      <c r="A21" s="7" t="s">
        <v>19</v>
      </c>
      <c r="B21" s="31">
        <f>IFERROR(B20/SUM('[1]6. Detailed Pro Formas'!$F$27:$F$35),0)</f>
        <v>0</v>
      </c>
      <c r="C21" s="31">
        <f>IFERROR(C20/SUM('[1]6. Detailed Pro Formas'!$F$27:$F$35),0)</f>
        <v>0</v>
      </c>
      <c r="D21" s="31">
        <f>IFERROR(D20/SUM('[1]6. Detailed Pro Formas'!$F$27:$F$35),0)</f>
        <v>0</v>
      </c>
      <c r="E21" s="32">
        <f>IFERROR(E20/SUM('[1]6. Detailed Pro Formas'!$F$27:$F$35),0)</f>
        <v>0</v>
      </c>
    </row>
    <row r="22" spans="1:5" x14ac:dyDescent="0.25">
      <c r="A22" s="7" t="s">
        <v>20</v>
      </c>
      <c r="B22" s="27">
        <v>0</v>
      </c>
      <c r="C22" s="27">
        <v>0</v>
      </c>
      <c r="D22" s="27">
        <v>0</v>
      </c>
      <c r="E22" s="28">
        <v>0</v>
      </c>
    </row>
    <row r="23" spans="1:5" x14ac:dyDescent="0.25">
      <c r="A23" s="7" t="s">
        <v>21</v>
      </c>
      <c r="B23" s="29">
        <f>+B13*B22</f>
        <v>0</v>
      </c>
      <c r="C23" s="29">
        <f>+C13*C22</f>
        <v>0</v>
      </c>
      <c r="D23" s="29">
        <f>+D13*D22</f>
        <v>0</v>
      </c>
      <c r="E23" s="30">
        <f>+E13*E22</f>
        <v>0</v>
      </c>
    </row>
    <row r="24" spans="1:5" x14ac:dyDescent="0.25">
      <c r="A24" s="7" t="s">
        <v>22</v>
      </c>
      <c r="B24" s="14">
        <v>0</v>
      </c>
      <c r="C24" s="14">
        <v>0</v>
      </c>
      <c r="D24" s="14">
        <v>0</v>
      </c>
      <c r="E24" s="15">
        <v>0</v>
      </c>
    </row>
    <row r="25" spans="1:5" ht="16.5" customHeight="1" x14ac:dyDescent="0.25">
      <c r="A25" s="7" t="s">
        <v>23</v>
      </c>
      <c r="B25" s="27">
        <v>0</v>
      </c>
      <c r="C25" s="27">
        <v>0</v>
      </c>
      <c r="D25" s="27">
        <v>0</v>
      </c>
      <c r="E25" s="28">
        <v>0</v>
      </c>
    </row>
    <row r="26" spans="1:5" ht="14.25" customHeight="1" x14ac:dyDescent="0.25">
      <c r="A26" s="7" t="s">
        <v>24</v>
      </c>
      <c r="B26" s="29">
        <f>+B13*B25</f>
        <v>0</v>
      </c>
      <c r="C26" s="29">
        <f>+C13*C25</f>
        <v>0</v>
      </c>
      <c r="D26" s="29">
        <f>+D13*D25</f>
        <v>0</v>
      </c>
      <c r="E26" s="30">
        <f>+E13*E25</f>
        <v>0</v>
      </c>
    </row>
    <row r="27" spans="1:5" ht="19.5" customHeight="1" x14ac:dyDescent="0.25">
      <c r="A27" s="7" t="s">
        <v>25</v>
      </c>
      <c r="B27" s="14">
        <v>0</v>
      </c>
      <c r="C27" s="14">
        <v>0</v>
      </c>
      <c r="D27" s="14">
        <v>0</v>
      </c>
      <c r="E27" s="15">
        <v>0</v>
      </c>
    </row>
    <row r="28" spans="1:5" x14ac:dyDescent="0.25">
      <c r="A28" s="7" t="s">
        <v>26</v>
      </c>
      <c r="B28" s="14">
        <v>0</v>
      </c>
      <c r="C28" s="14">
        <v>0</v>
      </c>
      <c r="D28" s="14">
        <v>0</v>
      </c>
      <c r="E28" s="15">
        <v>0</v>
      </c>
    </row>
    <row r="29" spans="1:5" x14ac:dyDescent="0.25">
      <c r="A29" s="7" t="s">
        <v>27</v>
      </c>
      <c r="B29" s="29">
        <f>SUM(B26:B28)</f>
        <v>0</v>
      </c>
      <c r="C29" s="29">
        <f>SUM(C26:C28)</f>
        <v>0</v>
      </c>
      <c r="D29" s="29">
        <f>SUM(D26:D28)</f>
        <v>0</v>
      </c>
      <c r="E29" s="30">
        <f>SUM(E26:E28)</f>
        <v>0</v>
      </c>
    </row>
    <row r="30" spans="1:5" x14ac:dyDescent="0.25">
      <c r="A30" s="20" t="s">
        <v>28</v>
      </c>
      <c r="B30" s="33">
        <f>IFERROR(+B29/B13,0)</f>
        <v>0</v>
      </c>
      <c r="C30" s="33">
        <f>IFERROR(+C29/C13,0)</f>
        <v>0</v>
      </c>
      <c r="D30" s="33">
        <f>IFERROR(+D29/D13,0)</f>
        <v>0</v>
      </c>
      <c r="E30" s="34">
        <f>IFERROR(+E29/E13,0)</f>
        <v>0</v>
      </c>
    </row>
    <row r="31" spans="1:5" x14ac:dyDescent="0.25">
      <c r="A31" s="7" t="s">
        <v>29</v>
      </c>
      <c r="B31" s="35" t="s">
        <v>30</v>
      </c>
      <c r="C31" s="35" t="s">
        <v>30</v>
      </c>
      <c r="D31" s="35" t="s">
        <v>30</v>
      </c>
      <c r="E31" s="36" t="s">
        <v>30</v>
      </c>
    </row>
    <row r="32" spans="1:5" x14ac:dyDescent="0.25">
      <c r="A32" s="7" t="s">
        <v>31</v>
      </c>
      <c r="B32" s="35" t="s">
        <v>30</v>
      </c>
      <c r="C32" s="35" t="s">
        <v>30</v>
      </c>
      <c r="D32" s="35" t="s">
        <v>30</v>
      </c>
      <c r="E32" s="36" t="s">
        <v>30</v>
      </c>
    </row>
    <row r="33" spans="1:5" x14ac:dyDescent="0.25">
      <c r="A33" s="37" t="s">
        <v>32</v>
      </c>
      <c r="B33" s="38" t="str">
        <f>+B12</f>
        <v>[Option 1]</v>
      </c>
      <c r="C33" s="38" t="str">
        <f>+C12</f>
        <v>[Option 2]</v>
      </c>
      <c r="D33" s="38" t="str">
        <f>+D12</f>
        <v>[Option 3]</v>
      </c>
      <c r="E33" s="39" t="str">
        <f>+E12</f>
        <v>[Option 4]</v>
      </c>
    </row>
    <row r="34" spans="1:5" x14ac:dyDescent="0.25">
      <c r="A34" s="7" t="s">
        <v>33</v>
      </c>
      <c r="B34" s="40">
        <f>+'[1]6. Detailed Pro Formas'!F42</f>
        <v>0</v>
      </c>
      <c r="C34" s="41"/>
      <c r="D34" s="41"/>
      <c r="E34" s="42"/>
    </row>
    <row r="35" spans="1:5" x14ac:dyDescent="0.25">
      <c r="A35" s="7" t="s">
        <v>34</v>
      </c>
      <c r="B35" s="43">
        <v>0.15</v>
      </c>
      <c r="C35" s="44"/>
      <c r="D35" s="44"/>
      <c r="E35" s="45"/>
    </row>
    <row r="36" spans="1:5" x14ac:dyDescent="0.25">
      <c r="A36" s="7" t="s">
        <v>35</v>
      </c>
      <c r="B36" s="46">
        <f>+B34*B35</f>
        <v>0</v>
      </c>
      <c r="C36" s="47"/>
      <c r="D36" s="47"/>
      <c r="E36" s="48"/>
    </row>
    <row r="37" spans="1:5" x14ac:dyDescent="0.25">
      <c r="A37" s="7" t="s">
        <v>36</v>
      </c>
      <c r="B37" s="49">
        <f>IFERROR(+B13/B20,0)</f>
        <v>0</v>
      </c>
      <c r="C37" s="49">
        <f>IFERROR(+C13/C20,0)</f>
        <v>0</v>
      </c>
      <c r="D37" s="49">
        <f>IFERROR(+D13/D20,0)</f>
        <v>0</v>
      </c>
      <c r="E37" s="50">
        <f>IFERROR(+E13/E20,0)</f>
        <v>0</v>
      </c>
    </row>
    <row r="38" spans="1:5" x14ac:dyDescent="0.25">
      <c r="A38" s="7" t="s">
        <v>37</v>
      </c>
      <c r="B38" s="29" t="e">
        <f>+$B$32*B37</f>
        <v>#VALUE!</v>
      </c>
      <c r="C38" s="29" t="e">
        <f>+$B$32*C37</f>
        <v>#VALUE!</v>
      </c>
      <c r="D38" s="29" t="e">
        <f>+$B$32*D37</f>
        <v>#VALUE!</v>
      </c>
      <c r="E38" s="30" t="e">
        <f>+$B$32*E37</f>
        <v>#VALUE!</v>
      </c>
    </row>
    <row r="39" spans="1:5" x14ac:dyDescent="0.25">
      <c r="A39" s="7" t="s">
        <v>38</v>
      </c>
      <c r="B39" s="29" t="e">
        <f>+B38-B13</f>
        <v>#VALUE!</v>
      </c>
      <c r="C39" s="29" t="e">
        <f>+C38-C13</f>
        <v>#VALUE!</v>
      </c>
      <c r="D39" s="29" t="e">
        <f>+D38-D13</f>
        <v>#VALUE!</v>
      </c>
      <c r="E39" s="30" t="e">
        <f>+E38-E13</f>
        <v>#VALUE!</v>
      </c>
    </row>
    <row r="40" spans="1:5" x14ac:dyDescent="0.25">
      <c r="A40" s="7" t="s">
        <v>39</v>
      </c>
      <c r="B40" s="40">
        <f>+'[1]3. Sources and Uses'!B21+'[1]3. Sources and Uses'!B22</f>
        <v>0</v>
      </c>
      <c r="C40" s="40"/>
      <c r="D40" s="40"/>
      <c r="E40" s="51"/>
    </row>
    <row r="41" spans="1:5" x14ac:dyDescent="0.25">
      <c r="A41" s="7" t="s">
        <v>40</v>
      </c>
      <c r="B41" s="29" t="e">
        <f>+B39+$B$36</f>
        <v>#VALUE!</v>
      </c>
      <c r="C41" s="29" t="e">
        <f>+C39+$B$36</f>
        <v>#VALUE!</v>
      </c>
      <c r="D41" s="29" t="e">
        <f>+D39+$B$36</f>
        <v>#VALUE!</v>
      </c>
      <c r="E41" s="30" t="e">
        <f>+E39+$B$36</f>
        <v>#VALUE!</v>
      </c>
    </row>
    <row r="42" spans="1:5" x14ac:dyDescent="0.25">
      <c r="A42" s="37" t="s">
        <v>41</v>
      </c>
      <c r="B42" s="38" t="str">
        <f>+B12</f>
        <v>[Option 1]</v>
      </c>
      <c r="C42" s="38" t="str">
        <f>+C12</f>
        <v>[Option 2]</v>
      </c>
      <c r="D42" s="38" t="str">
        <f>+D12</f>
        <v>[Option 3]</v>
      </c>
      <c r="E42" s="39" t="str">
        <f>+E12</f>
        <v>[Option 4]</v>
      </c>
    </row>
    <row r="43" spans="1:5" ht="39" x14ac:dyDescent="0.25">
      <c r="A43" s="8" t="s">
        <v>42</v>
      </c>
      <c r="B43" s="52" t="s">
        <v>43</v>
      </c>
      <c r="C43" s="52" t="s">
        <v>43</v>
      </c>
      <c r="D43" s="52" t="s">
        <v>43</v>
      </c>
      <c r="E43" s="53" t="s">
        <v>43</v>
      </c>
    </row>
    <row r="44" spans="1:5" x14ac:dyDescent="0.25">
      <c r="A44" s="7" t="s">
        <v>44</v>
      </c>
      <c r="B44" s="52" t="s">
        <v>43</v>
      </c>
      <c r="C44" s="52" t="s">
        <v>43</v>
      </c>
      <c r="D44" s="52" t="s">
        <v>43</v>
      </c>
      <c r="E44" s="53" t="s">
        <v>43</v>
      </c>
    </row>
    <row r="45" spans="1:5" x14ac:dyDescent="0.25">
      <c r="A45" s="7" t="s">
        <v>45</v>
      </c>
      <c r="B45" s="52" t="s">
        <v>43</v>
      </c>
      <c r="C45" s="52" t="s">
        <v>43</v>
      </c>
      <c r="D45" s="52" t="s">
        <v>43</v>
      </c>
      <c r="E45" s="53" t="s">
        <v>43</v>
      </c>
    </row>
    <row r="46" spans="1:5" x14ac:dyDescent="0.25">
      <c r="A46" s="7" t="s">
        <v>46</v>
      </c>
      <c r="B46" s="52" t="s">
        <v>43</v>
      </c>
      <c r="C46" s="52" t="s">
        <v>43</v>
      </c>
      <c r="D46" s="52" t="s">
        <v>43</v>
      </c>
      <c r="E46" s="53" t="s">
        <v>43</v>
      </c>
    </row>
    <row r="47" spans="1:5" x14ac:dyDescent="0.25">
      <c r="A47" s="7" t="s">
        <v>47</v>
      </c>
      <c r="B47" s="52" t="s">
        <v>43</v>
      </c>
      <c r="C47" s="52" t="s">
        <v>43</v>
      </c>
      <c r="D47" s="52" t="s">
        <v>43</v>
      </c>
      <c r="E47" s="53" t="s">
        <v>43</v>
      </c>
    </row>
    <row r="48" spans="1:5" x14ac:dyDescent="0.25">
      <c r="A48" s="54" t="s">
        <v>1</v>
      </c>
      <c r="B48" s="55" t="s">
        <v>43</v>
      </c>
      <c r="C48" s="55" t="s">
        <v>43</v>
      </c>
      <c r="D48" s="55" t="s">
        <v>43</v>
      </c>
      <c r="E48" s="56" t="s">
        <v>43</v>
      </c>
    </row>
    <row r="49" spans="1:5" x14ac:dyDescent="0.25">
      <c r="A49" s="5" t="s">
        <v>48</v>
      </c>
      <c r="B49" s="4"/>
      <c r="C49" s="4"/>
      <c r="D49" s="4"/>
      <c r="E49" s="4"/>
    </row>
  </sheetData>
  <mergeCells count="2">
    <mergeCell ref="A2:E2"/>
    <mergeCell ref="A4:E4"/>
  </mergeCells>
  <dataValidations count="1">
    <dataValidation type="list" allowBlank="1" showInputMessage="1" showErrorMessage="1" sqref="B18:E18">
      <formula1>$A$64:$A$65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Affordability and Evaluation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Estiven (Steven) Rodriguez</dc:creator>
  <cp:lastModifiedBy>Estiven (Steven) Rodriguez</cp:lastModifiedBy>
  <dcterms:created xsi:type="dcterms:W3CDTF">2021-06-09T18:12:53Z</dcterms:created>
  <dcterms:modified xsi:type="dcterms:W3CDTF">2021-06-28T14:24:06Z</dcterms:modified>
</cp:coreProperties>
</file>