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Rodriguez\Desktop\"/>
    </mc:Choice>
  </mc:AlternateContent>
  <bookViews>
    <workbookView xWindow="0" yWindow="0" windowWidth="23040" windowHeight="8616"/>
  </bookViews>
  <sheets>
    <sheet name="SF Calculation" sheetId="1" r:id="rId1"/>
  </sheets>
  <definedNames>
    <definedName name="_xlnm.Print_Area" localSheetId="0">'SF Calculation'!$A$1:$T$126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26" i="1" l="1"/>
  <c r="Q125" i="1"/>
  <c r="Q124" i="1"/>
  <c r="Q123" i="1"/>
  <c r="Q122" i="1"/>
  <c r="Q121" i="1"/>
  <c r="Q120" i="1"/>
  <c r="Q119" i="1"/>
  <c r="K126" i="1"/>
  <c r="K125" i="1"/>
  <c r="K124" i="1"/>
  <c r="K123" i="1"/>
  <c r="K122" i="1"/>
  <c r="K121" i="1"/>
  <c r="K120" i="1"/>
  <c r="K119" i="1"/>
  <c r="K127" i="1" s="1"/>
  <c r="E123" i="1"/>
  <c r="S61" i="1"/>
  <c r="M61" i="1"/>
  <c r="G61" i="1"/>
  <c r="Q127" i="1" l="1"/>
  <c r="E40" i="1"/>
  <c r="K40" i="1"/>
  <c r="Q40" i="1"/>
  <c r="E29" i="1"/>
  <c r="E80" i="1"/>
  <c r="K80" i="1"/>
  <c r="Q80" i="1"/>
  <c r="E81" i="1"/>
  <c r="K81" i="1"/>
  <c r="Q81" i="1"/>
  <c r="E120" i="1" l="1"/>
  <c r="E121" i="1"/>
  <c r="E122" i="1"/>
  <c r="E124" i="1"/>
  <c r="E125" i="1"/>
  <c r="E126" i="1"/>
  <c r="E119" i="1"/>
  <c r="E127" i="1" l="1"/>
  <c r="Q59" i="1"/>
  <c r="K59" i="1"/>
  <c r="E59" i="1"/>
  <c r="R31" i="1"/>
  <c r="L31" i="1"/>
  <c r="F31" i="1"/>
  <c r="K61" i="1" l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Q54" i="1"/>
  <c r="Q53" i="1"/>
  <c r="Q52" i="1"/>
  <c r="Q51" i="1"/>
  <c r="Q50" i="1"/>
  <c r="O49" i="1"/>
  <c r="Q49" i="1" s="1"/>
  <c r="Q45" i="1"/>
  <c r="Q44" i="1"/>
  <c r="Q43" i="1"/>
  <c r="Q42" i="1"/>
  <c r="Q41" i="1"/>
  <c r="Q36" i="1"/>
  <c r="Q35" i="1"/>
  <c r="Q34" i="1"/>
  <c r="K54" i="1"/>
  <c r="K53" i="1"/>
  <c r="K52" i="1"/>
  <c r="K51" i="1"/>
  <c r="K50" i="1"/>
  <c r="I49" i="1"/>
  <c r="K49" i="1" s="1"/>
  <c r="K45" i="1"/>
  <c r="K44" i="1"/>
  <c r="K43" i="1"/>
  <c r="K42" i="1"/>
  <c r="K41" i="1"/>
  <c r="K36" i="1"/>
  <c r="K35" i="1"/>
  <c r="K34" i="1"/>
  <c r="Q105" i="1"/>
  <c r="Q104" i="1"/>
  <c r="Q100" i="1"/>
  <c r="Q99" i="1"/>
  <c r="Q98" i="1"/>
  <c r="Q97" i="1"/>
  <c r="Q96" i="1"/>
  <c r="Q95" i="1"/>
  <c r="Q94" i="1"/>
  <c r="Q90" i="1"/>
  <c r="Q89" i="1"/>
  <c r="Q88" i="1"/>
  <c r="Q87" i="1"/>
  <c r="Q86" i="1"/>
  <c r="Q85" i="1"/>
  <c r="Q84" i="1"/>
  <c r="Q83" i="1"/>
  <c r="Q82" i="1"/>
  <c r="Q79" i="1"/>
  <c r="Q78" i="1"/>
  <c r="Q77" i="1"/>
  <c r="Q76" i="1"/>
  <c r="Q71" i="1"/>
  <c r="Q70" i="1"/>
  <c r="Q69" i="1"/>
  <c r="Q68" i="1"/>
  <c r="K105" i="1"/>
  <c r="K104" i="1"/>
  <c r="K100" i="1"/>
  <c r="K99" i="1"/>
  <c r="K98" i="1"/>
  <c r="K97" i="1"/>
  <c r="K96" i="1"/>
  <c r="K95" i="1"/>
  <c r="K94" i="1"/>
  <c r="K90" i="1"/>
  <c r="K89" i="1"/>
  <c r="K88" i="1"/>
  <c r="K87" i="1"/>
  <c r="K86" i="1"/>
  <c r="K85" i="1"/>
  <c r="K84" i="1"/>
  <c r="K83" i="1"/>
  <c r="K82" i="1"/>
  <c r="K79" i="1"/>
  <c r="K78" i="1"/>
  <c r="K77" i="1"/>
  <c r="K76" i="1"/>
  <c r="K71" i="1"/>
  <c r="K70" i="1"/>
  <c r="K69" i="1"/>
  <c r="K68" i="1"/>
  <c r="S58" i="1"/>
  <c r="Q58" i="1" s="1"/>
  <c r="M58" i="1"/>
  <c r="K58" i="1" s="1"/>
  <c r="Q64" i="1"/>
  <c r="Q63" i="1"/>
  <c r="Q62" i="1"/>
  <c r="Q60" i="1"/>
  <c r="K64" i="1"/>
  <c r="K63" i="1"/>
  <c r="K62" i="1"/>
  <c r="K60" i="1"/>
  <c r="E63" i="1"/>
  <c r="E62" i="1"/>
  <c r="E23" i="1"/>
  <c r="E15" i="1"/>
  <c r="E21" i="1"/>
  <c r="E20" i="1"/>
  <c r="E19" i="1"/>
  <c r="E18" i="1"/>
  <c r="E17" i="1"/>
  <c r="E28" i="1"/>
  <c r="E27" i="1"/>
  <c r="E26" i="1"/>
  <c r="K106" i="1" l="1"/>
  <c r="Q46" i="1"/>
  <c r="K31" i="1"/>
  <c r="Q37" i="1"/>
  <c r="K72" i="1"/>
  <c r="K37" i="1"/>
  <c r="Q61" i="1"/>
  <c r="Q65" i="1" s="1"/>
  <c r="K55" i="1"/>
  <c r="K46" i="1"/>
  <c r="Q72" i="1"/>
  <c r="Q106" i="1"/>
  <c r="E61" i="1"/>
  <c r="Q55" i="1"/>
  <c r="K101" i="1"/>
  <c r="Q91" i="1"/>
  <c r="Q101" i="1"/>
  <c r="K91" i="1"/>
  <c r="Q31" i="1"/>
  <c r="K65" i="1"/>
  <c r="G58" i="1"/>
  <c r="E58" i="1" s="1"/>
  <c r="M109" i="1" l="1"/>
  <c r="S109" i="1"/>
  <c r="E45" i="1"/>
  <c r="E25" i="1"/>
  <c r="E36" i="1"/>
  <c r="E105" i="1"/>
  <c r="E104" i="1"/>
  <c r="E83" i="1"/>
  <c r="E90" i="1"/>
  <c r="E86" i="1"/>
  <c r="E89" i="1"/>
  <c r="E100" i="1"/>
  <c r="E54" i="1"/>
  <c r="E70" i="1"/>
  <c r="E69" i="1"/>
  <c r="E68" i="1"/>
  <c r="E87" i="1"/>
  <c r="E53" i="1"/>
  <c r="E82" i="1"/>
  <c r="E79" i="1"/>
  <c r="E99" i="1"/>
  <c r="E98" i="1"/>
  <c r="E97" i="1"/>
  <c r="E96" i="1"/>
  <c r="E95" i="1"/>
  <c r="E94" i="1"/>
  <c r="E88" i="1"/>
  <c r="E85" i="1"/>
  <c r="E84" i="1"/>
  <c r="E78" i="1"/>
  <c r="E77" i="1"/>
  <c r="E51" i="1"/>
  <c r="E50" i="1"/>
  <c r="C49" i="1"/>
  <c r="E49" i="1" s="1"/>
  <c r="E35" i="1"/>
  <c r="E34" i="1"/>
  <c r="E37" i="1" s="1"/>
  <c r="E30" i="1"/>
  <c r="E24" i="1"/>
  <c r="E22" i="1"/>
  <c r="E44" i="1"/>
  <c r="E41" i="1"/>
  <c r="S111" i="1" l="1"/>
  <c r="S110" i="1"/>
  <c r="M110" i="1"/>
  <c r="M111" i="1"/>
  <c r="M112" i="1" s="1"/>
  <c r="M113" i="1" s="1"/>
  <c r="M114" i="1" s="1"/>
  <c r="M116" i="1" s="1"/>
  <c r="E106" i="1"/>
  <c r="E101" i="1"/>
  <c r="M115" i="1" l="1"/>
  <c r="S112" i="1"/>
  <c r="S113" i="1" s="1"/>
  <c r="S114" i="1" s="1"/>
  <c r="E52" i="1"/>
  <c r="E55" i="1" s="1"/>
  <c r="E60" i="1"/>
  <c r="E76" i="1"/>
  <c r="E91" i="1" s="1"/>
  <c r="E71" i="1"/>
  <c r="E43" i="1"/>
  <c r="E42" i="1"/>
  <c r="E64" i="1"/>
  <c r="E16" i="1"/>
  <c r="E31" i="1" s="1"/>
  <c r="S116" i="1" l="1"/>
  <c r="S115" i="1"/>
  <c r="E65" i="1"/>
  <c r="E72" i="1"/>
  <c r="E46" i="1"/>
  <c r="G109" i="1" l="1"/>
  <c r="G111" i="1" s="1"/>
  <c r="G110" i="1" l="1"/>
  <c r="G112" i="1" s="1"/>
  <c r="G113" i="1" s="1"/>
  <c r="G114" i="1" s="1"/>
  <c r="G116" i="1" s="1"/>
  <c r="G115" i="1" l="1"/>
</calcChain>
</file>

<file path=xl/sharedStrings.xml><?xml version="1.0" encoding="utf-8"?>
<sst xmlns="http://schemas.openxmlformats.org/spreadsheetml/2006/main" count="315" uniqueCount="114">
  <si>
    <t>Charter School Square Footage Planning Template</t>
  </si>
  <si>
    <t>Instructions</t>
  </si>
  <si>
    <r>
      <rPr>
        <b/>
        <sz val="16"/>
        <color theme="1"/>
        <rFont val="Franklin Gothic Book"/>
        <family val="2"/>
      </rPr>
      <t>SCHOOL NAME</t>
    </r>
    <r>
      <rPr>
        <sz val="16"/>
        <color theme="1"/>
        <rFont val="Franklin Gothic Book"/>
        <family val="2"/>
      </rPr>
      <t>: ___________________</t>
    </r>
  </si>
  <si>
    <t>Projected # of Students:</t>
  </si>
  <si>
    <t>SCHOOL LEVEL (Pre-K, Elementary, Middle, High School)</t>
  </si>
  <si>
    <t>Projected # of Staff:</t>
  </si>
  <si>
    <t>Full Program (5-10 Years From Opening)</t>
  </si>
  <si>
    <t>Intermediate Program (3-4 Years From Opening)</t>
  </si>
  <si>
    <t>Initial Program (First 2 Years)</t>
  </si>
  <si>
    <t>General Classrooms</t>
  </si>
  <si>
    <t>Size, SF</t>
  </si>
  <si>
    <t>Quantity</t>
  </si>
  <si>
    <t>Sub-Total Net SF</t>
  </si>
  <si>
    <t># of Students</t>
  </si>
  <si>
    <t>Notes</t>
  </si>
  <si>
    <t>Classrooms, Pre-K</t>
  </si>
  <si>
    <t>Classrooms, K</t>
  </si>
  <si>
    <t>Toilets inside Pre-K (and K if required) Classrooms</t>
  </si>
  <si>
    <t>N/A</t>
  </si>
  <si>
    <t>Classrooms, Grade 1</t>
  </si>
  <si>
    <t>Classrooms, Grade 2</t>
  </si>
  <si>
    <t>Classrooms, Grade 3</t>
  </si>
  <si>
    <t>Classrooms, Grade 4</t>
  </si>
  <si>
    <t>Classrooms, Grade 5</t>
  </si>
  <si>
    <t>Classrooms, Grade 6</t>
  </si>
  <si>
    <t>Classrooms, Grade 7</t>
  </si>
  <si>
    <t>Classrooms, Grade 8</t>
  </si>
  <si>
    <t>Classrooms, Grade 9</t>
  </si>
  <si>
    <t>Classrooms, Grade 10</t>
  </si>
  <si>
    <t>Classrooms, Grade 11</t>
  </si>
  <si>
    <t>Classrooms, Grade 12</t>
  </si>
  <si>
    <t>"Swing" Classrooms for Scheduling Middle/Upper Students</t>
  </si>
  <si>
    <t>Break-Out Spaces</t>
  </si>
  <si>
    <t>ESL</t>
  </si>
  <si>
    <t>Breakout</t>
  </si>
  <si>
    <t>In-Corridor Team Spaces</t>
  </si>
  <si>
    <t>Specials</t>
  </si>
  <si>
    <t>Computer Lab</t>
  </si>
  <si>
    <t>I.T. Office + Storage</t>
  </si>
  <si>
    <t>Music Classroom</t>
  </si>
  <si>
    <t>Art Classroom</t>
  </si>
  <si>
    <t xml:space="preserve"> Science Classroom</t>
  </si>
  <si>
    <t xml:space="preserve"> Library / Media Center</t>
  </si>
  <si>
    <t>Student Support</t>
  </si>
  <si>
    <t xml:space="preserve"> Counseling Center</t>
  </si>
  <si>
    <t xml:space="preserve"> Physical Therapy</t>
  </si>
  <si>
    <t xml:space="preserve"> Occupational Therapy</t>
  </si>
  <si>
    <t>Health Suite</t>
  </si>
  <si>
    <t>Corridor Lockers for Grades 1 and Up</t>
  </si>
  <si>
    <t>Toilet Rooms</t>
  </si>
  <si>
    <t>Assembly Spaces</t>
  </si>
  <si>
    <t>Shifts or % of Students</t>
  </si>
  <si>
    <t>Total Pop. for Cafeteria or Total School for Auditorium</t>
  </si>
  <si>
    <t>Cafeteria</t>
  </si>
  <si>
    <t>Cafeteria Chair Storage (if multi-purpose)</t>
  </si>
  <si>
    <t>Re-heat Kitchen Serving Cafeteria</t>
  </si>
  <si>
    <t>Auditorium (SF/Student x % of students  &amp; staff in auditorium)</t>
  </si>
  <si>
    <t>Stage, Green Room</t>
  </si>
  <si>
    <t>Stage Back of House</t>
  </si>
  <si>
    <t>Gymnasium</t>
  </si>
  <si>
    <t>Staff Support</t>
  </si>
  <si>
    <t>Teacher Resource Center</t>
  </si>
  <si>
    <t>Teachers' Lounge</t>
  </si>
  <si>
    <t>Kitchenette</t>
  </si>
  <si>
    <t>Staff Toilets</t>
  </si>
  <si>
    <t>Administration - Welcome Center</t>
  </si>
  <si>
    <t>Entrance Area</t>
  </si>
  <si>
    <t>Reception / Waiting</t>
  </si>
  <si>
    <t>Security</t>
  </si>
  <si>
    <t>Metal Detector Area</t>
  </si>
  <si>
    <t>Parent Resource Center</t>
  </si>
  <si>
    <t>Offices</t>
  </si>
  <si>
    <t>Principal / Head of School</t>
  </si>
  <si>
    <t>Assistant Principal</t>
  </si>
  <si>
    <t>Business Manager + Facilities Manger</t>
  </si>
  <si>
    <t>General Staff Area</t>
  </si>
  <si>
    <t>Waiting Area</t>
  </si>
  <si>
    <t>Secured Student Records</t>
  </si>
  <si>
    <t>Teachers' Mailboxes</t>
  </si>
  <si>
    <t>Hot-Desks for Part-Time Staff</t>
  </si>
  <si>
    <t>Secure Supply Storage</t>
  </si>
  <si>
    <t>Building Services</t>
  </si>
  <si>
    <t>Mechanical Equipment Room</t>
  </si>
  <si>
    <t>Water Service/Sprinkler Room</t>
  </si>
  <si>
    <t>Electrical Room</t>
  </si>
  <si>
    <t>I.T. Main Service Space</t>
  </si>
  <si>
    <t>I.T. Closets</t>
  </si>
  <si>
    <t>Building Engineer Office</t>
  </si>
  <si>
    <t>General Storage</t>
  </si>
  <si>
    <t>Additional Functions and Spaces Unique to Your Program</t>
  </si>
  <si>
    <t>Insert Special Space</t>
  </si>
  <si>
    <r>
      <t xml:space="preserve">Total Estimates
</t>
    </r>
    <r>
      <rPr>
        <i/>
        <sz val="18"/>
        <rFont val="Franklin Gothic Book"/>
        <family val="2"/>
      </rPr>
      <t>(Note: Wall and core factors vary greatly from building to building and must be confirmed through plan evaluation.)</t>
    </r>
  </si>
  <si>
    <t>Total Estimates</t>
  </si>
  <si>
    <t xml:space="preserve">Contingency Factor </t>
  </si>
  <si>
    <t>Total Square Feet</t>
  </si>
  <si>
    <t>Total</t>
  </si>
  <si>
    <t>Net Square Foot Total</t>
  </si>
  <si>
    <t>Wall Factor</t>
  </si>
  <si>
    <t>Core Factor Without Walls</t>
  </si>
  <si>
    <t>Gross SF without Contingency</t>
  </si>
  <si>
    <t>Planning Contingency</t>
  </si>
  <si>
    <t>Total Program Space (Gross SF including Contingency)</t>
  </si>
  <si>
    <t>Net to Gross Ratio</t>
  </si>
  <si>
    <t>SF per Student</t>
  </si>
  <si>
    <t>Outside Space Instrucational/Recreational Space</t>
  </si>
  <si>
    <t>Playground Area 1</t>
  </si>
  <si>
    <t>Playground Area 2</t>
  </si>
  <si>
    <t>Parking</t>
  </si>
  <si>
    <t>Drop-off</t>
  </si>
  <si>
    <t>Loading</t>
  </si>
  <si>
    <t>Rain Garden/Bio-Retention Ponds</t>
  </si>
  <si>
    <t>Planting/Garden Spaces</t>
  </si>
  <si>
    <t>Other</t>
  </si>
  <si>
    <t>Total Outdoor Space: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</si>
</sst>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[$-F800]dddd\,\ mmmm\ dd\,\ yyyy"/>
  </numFmts>
  <fonts count="3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Franklin Gothic Book"/>
      <family val="2"/>
    </font>
    <font>
      <sz val="12"/>
      <color theme="1"/>
      <name val="Franklin Gothic Medium"/>
      <family val="2"/>
    </font>
    <font>
      <sz val="26"/>
      <color theme="1"/>
      <name val="Franklin Gothic Medium"/>
      <family val="2"/>
    </font>
    <font>
      <i/>
      <sz val="18"/>
      <name val="Franklin Gothic Book"/>
      <family val="2"/>
    </font>
    <font>
      <sz val="22"/>
      <name val="Franklin Gothic Book"/>
      <family val="2"/>
    </font>
    <font>
      <sz val="22"/>
      <color theme="1"/>
      <name val="Franklin Gothic Medium"/>
      <family val="2"/>
    </font>
    <font>
      <sz val="14"/>
      <color theme="1"/>
      <name val="Franklin Gothic Book"/>
      <family val="2"/>
    </font>
    <font>
      <b/>
      <sz val="16"/>
      <color theme="1"/>
      <name val="Franklin Gothic Book"/>
      <family val="2"/>
    </font>
    <font>
      <b/>
      <i/>
      <sz val="12"/>
      <color theme="1"/>
      <name val="Franklin Gothic Book"/>
      <family val="2"/>
    </font>
    <font>
      <b/>
      <sz val="22"/>
      <color rgb="FFFF0000"/>
      <name val="Franklin Gothic Book"/>
      <family val="2"/>
    </font>
    <font>
      <b/>
      <sz val="14"/>
      <color theme="1"/>
      <name val="Franklin Gothic Book"/>
      <family val="2"/>
    </font>
    <font>
      <sz val="16"/>
      <color theme="1"/>
      <name val="Franklin Gothic Book"/>
      <family val="2"/>
    </font>
    <font>
      <b/>
      <sz val="16"/>
      <color rgb="FFFF0000"/>
      <name val="Franklin Gothic Book"/>
      <family val="2"/>
    </font>
    <font>
      <b/>
      <sz val="18"/>
      <color theme="1"/>
      <name val="Franklin Gothic Book"/>
      <family val="2"/>
    </font>
    <font>
      <b/>
      <sz val="18"/>
      <color theme="8" tint="-0.249977111117893"/>
      <name val="Franklin Gothic Book"/>
      <family val="2"/>
    </font>
    <font>
      <sz val="16"/>
      <color rgb="FFFF0000"/>
      <name val="Franklin Gothic Book"/>
      <family val="2"/>
    </font>
    <font>
      <b/>
      <sz val="18"/>
      <color rgb="FFFF0000"/>
      <name val="Franklin Gothic Book"/>
      <family val="2"/>
    </font>
    <font>
      <sz val="18"/>
      <color rgb="FFFF0000"/>
      <name val="Franklin Gothic Book"/>
      <family val="2"/>
    </font>
    <font>
      <sz val="18"/>
      <color theme="1"/>
      <name val="Franklin Gothic Book"/>
      <family val="2"/>
    </font>
    <font>
      <b/>
      <sz val="20"/>
      <color rgb="FFFF0000"/>
      <name val="Franklin Gothic Book"/>
      <family val="2"/>
    </font>
    <font>
      <b/>
      <sz val="20"/>
      <color theme="1"/>
      <name val="Franklin Gothic Book"/>
      <family val="2"/>
    </font>
    <font>
      <sz val="20"/>
      <color theme="1"/>
      <name val="Franklin Gothic Book"/>
      <family val="2"/>
    </font>
    <font>
      <b/>
      <sz val="22"/>
      <name val="Franklin Gothic Book"/>
      <family val="2"/>
    </font>
    <font>
      <b/>
      <sz val="16"/>
      <name val="Franklin Gothic Book"/>
      <family val="2"/>
    </font>
    <font>
      <i/>
      <sz val="12"/>
      <color theme="1"/>
      <name val="Franklin Gothic Book"/>
      <family val="2"/>
    </font>
    <font>
      <b/>
      <sz val="28"/>
      <name val="Franklin Gothic Book"/>
      <family val="2"/>
    </font>
    <font>
      <sz val="16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0" xfId="0" applyFill="1"/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/>
    <xf numFmtId="0" fontId="0" fillId="0" borderId="0" xfId="0" applyBorder="1"/>
    <xf numFmtId="0" fontId="0" fillId="0" borderId="7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0" xfId="0" applyFill="1" applyBorder="1"/>
    <xf numFmtId="0" fontId="0" fillId="2" borderId="7" xfId="0" applyFill="1" applyBorder="1" applyAlignment="1">
      <alignment vertical="center"/>
    </xf>
    <xf numFmtId="0" fontId="0" fillId="2" borderId="0" xfId="0" applyFill="1" applyAlignment="1">
      <alignment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7" fillId="2" borderId="6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1" fillId="5" borderId="0" xfId="0" applyFont="1" applyFill="1"/>
    <xf numFmtId="0" fontId="10" fillId="5" borderId="0" xfId="0" applyFont="1" applyFill="1"/>
    <xf numFmtId="0" fontId="13" fillId="5" borderId="0" xfId="0" applyFont="1" applyFill="1"/>
    <xf numFmtId="0" fontId="14" fillId="0" borderId="0" xfId="0" applyFont="1"/>
    <xf numFmtId="0" fontId="16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/>
    <xf numFmtId="0" fontId="18" fillId="2" borderId="0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28" fillId="2" borderId="2" xfId="0" applyFont="1" applyFill="1" applyBorder="1" applyAlignment="1">
      <alignment vertical="center"/>
    </xf>
    <xf numFmtId="0" fontId="29" fillId="2" borderId="2" xfId="0" applyFont="1" applyFill="1" applyBorder="1" applyAlignment="1">
      <alignment vertical="center"/>
    </xf>
    <xf numFmtId="0" fontId="26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vertical="center"/>
    </xf>
    <xf numFmtId="0" fontId="9" fillId="2" borderId="2" xfId="0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9" fillId="0" borderId="0" xfId="0" applyFont="1" applyFill="1" applyBorder="1"/>
    <xf numFmtId="0" fontId="9" fillId="2" borderId="0" xfId="0" applyFont="1" applyFill="1" applyBorder="1"/>
    <xf numFmtId="0" fontId="20" fillId="2" borderId="0" xfId="0" applyFont="1" applyFill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 wrapText="1"/>
    </xf>
    <xf numFmtId="0" fontId="20" fillId="0" borderId="4" xfId="0" applyFont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164" fontId="20" fillId="0" borderId="4" xfId="1" applyNumberFormat="1" applyFont="1" applyBorder="1" applyAlignment="1">
      <alignment vertical="center"/>
    </xf>
    <xf numFmtId="164" fontId="24" fillId="0" borderId="4" xfId="1" applyNumberFormat="1" applyFont="1" applyFill="1" applyBorder="1" applyAlignment="1">
      <alignment vertical="center"/>
    </xf>
    <xf numFmtId="164" fontId="20" fillId="0" borderId="4" xfId="1" applyNumberFormat="1" applyFont="1" applyFill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164" fontId="20" fillId="0" borderId="0" xfId="1" applyNumberFormat="1" applyFont="1" applyBorder="1" applyAlignment="1">
      <alignment vertical="center"/>
    </xf>
    <xf numFmtId="164" fontId="24" fillId="0" borderId="0" xfId="1" applyNumberFormat="1" applyFont="1" applyFill="1" applyBorder="1" applyAlignment="1">
      <alignment vertical="center"/>
    </xf>
    <xf numFmtId="164" fontId="20" fillId="0" borderId="0" xfId="1" applyNumberFormat="1" applyFont="1" applyFill="1" applyBorder="1" applyAlignment="1">
      <alignment vertical="center" wrapText="1"/>
    </xf>
    <xf numFmtId="0" fontId="20" fillId="2" borderId="5" xfId="0" applyFont="1" applyFill="1" applyBorder="1" applyAlignment="1">
      <alignment vertical="center"/>
    </xf>
    <xf numFmtId="164" fontId="20" fillId="0" borderId="5" xfId="1" applyNumberFormat="1" applyFont="1" applyBorder="1" applyAlignment="1">
      <alignment vertical="center"/>
    </xf>
    <xf numFmtId="164" fontId="24" fillId="0" borderId="5" xfId="1" applyNumberFormat="1" applyFont="1" applyFill="1" applyBorder="1" applyAlignment="1">
      <alignment vertical="center"/>
    </xf>
    <xf numFmtId="0" fontId="20" fillId="0" borderId="4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164" fontId="20" fillId="0" borderId="4" xfId="1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horizontal="right" vertical="center"/>
    </xf>
    <xf numFmtId="164" fontId="23" fillId="2" borderId="0" xfId="1" applyNumberFormat="1" applyFont="1" applyFill="1" applyBorder="1" applyAlignment="1">
      <alignment horizontal="right" vertical="center"/>
    </xf>
    <xf numFmtId="0" fontId="23" fillId="2" borderId="0" xfId="0" applyFont="1" applyFill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0" fillId="2" borderId="9" xfId="0" applyFont="1" applyFill="1" applyBorder="1" applyAlignment="1">
      <alignment vertical="center"/>
    </xf>
    <xf numFmtId="164" fontId="20" fillId="0" borderId="9" xfId="1" applyNumberFormat="1" applyFont="1" applyBorder="1" applyAlignment="1">
      <alignment vertical="center"/>
    </xf>
    <xf numFmtId="164" fontId="20" fillId="0" borderId="9" xfId="1" applyNumberFormat="1" applyFont="1" applyFill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0" fillId="2" borderId="8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20" fillId="0" borderId="7" xfId="1" applyNumberFormat="1" applyFont="1" applyBorder="1" applyAlignment="1">
      <alignment vertical="center"/>
    </xf>
    <xf numFmtId="164" fontId="24" fillId="0" borderId="7" xfId="1" applyNumberFormat="1" applyFont="1" applyFill="1" applyBorder="1" applyAlignment="1">
      <alignment vertical="center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164" fontId="20" fillId="0" borderId="8" xfId="1" applyNumberFormat="1" applyFont="1" applyBorder="1" applyAlignment="1">
      <alignment vertical="center"/>
    </xf>
    <xf numFmtId="164" fontId="24" fillId="0" borderId="9" xfId="1" applyNumberFormat="1" applyFont="1" applyFill="1" applyBorder="1" applyAlignment="1">
      <alignment vertical="center"/>
    </xf>
    <xf numFmtId="164" fontId="21" fillId="3" borderId="1" xfId="1" applyNumberFormat="1" applyFont="1" applyFill="1" applyBorder="1" applyAlignment="1">
      <alignment vertical="center"/>
    </xf>
    <xf numFmtId="164" fontId="20" fillId="0" borderId="4" xfId="1" applyNumberFormat="1" applyFont="1" applyBorder="1" applyAlignment="1">
      <alignment horizontal="left" vertical="center"/>
    </xf>
    <xf numFmtId="164" fontId="20" fillId="2" borderId="4" xfId="1" applyNumberFormat="1" applyFont="1" applyFill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164" fontId="20" fillId="0" borderId="0" xfId="1" applyNumberFormat="1" applyFont="1" applyFill="1" applyBorder="1" applyAlignment="1">
      <alignment vertical="center"/>
    </xf>
    <xf numFmtId="164" fontId="20" fillId="0" borderId="8" xfId="1" applyNumberFormat="1" applyFont="1" applyBorder="1" applyAlignment="1">
      <alignment horizontal="left" vertical="center"/>
    </xf>
    <xf numFmtId="164" fontId="20" fillId="2" borderId="8" xfId="1" applyNumberFormat="1" applyFont="1" applyFill="1" applyBorder="1" applyAlignment="1">
      <alignment horizontal="left" vertical="center"/>
    </xf>
    <xf numFmtId="164" fontId="24" fillId="0" borderId="8" xfId="1" applyNumberFormat="1" applyFont="1" applyFill="1" applyBorder="1" applyAlignment="1">
      <alignment vertical="center"/>
    </xf>
    <xf numFmtId="164" fontId="20" fillId="0" borderId="8" xfId="1" applyNumberFormat="1" applyFont="1" applyFill="1" applyBorder="1" applyAlignment="1">
      <alignment vertical="center" wrapText="1"/>
    </xf>
    <xf numFmtId="0" fontId="20" fillId="2" borderId="8" xfId="0" applyFont="1" applyFill="1" applyBorder="1" applyAlignment="1">
      <alignment vertical="center"/>
    </xf>
    <xf numFmtId="0" fontId="20" fillId="0" borderId="8" xfId="0" applyFont="1" applyBorder="1" applyAlignment="1">
      <alignment vertical="center" wrapText="1"/>
    </xf>
    <xf numFmtId="0" fontId="9" fillId="2" borderId="8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" fontId="16" fillId="4" borderId="0" xfId="1" applyNumberFormat="1" applyFont="1" applyFill="1" applyBorder="1" applyAlignment="1">
      <alignment horizontal="center" vertical="center"/>
    </xf>
    <xf numFmtId="164" fontId="20" fillId="2" borderId="4" xfId="1" applyNumberFormat="1" applyFont="1" applyFill="1" applyBorder="1" applyAlignment="1">
      <alignment vertical="center"/>
    </xf>
    <xf numFmtId="165" fontId="20" fillId="0" borderId="4" xfId="1" applyNumberFormat="1" applyFont="1" applyBorder="1" applyAlignment="1">
      <alignment vertical="center"/>
    </xf>
    <xf numFmtId="164" fontId="20" fillId="2" borderId="5" xfId="1" applyNumberFormat="1" applyFont="1" applyFill="1" applyBorder="1" applyAlignment="1">
      <alignment vertical="center"/>
    </xf>
    <xf numFmtId="164" fontId="16" fillId="0" borderId="6" xfId="1" applyNumberFormat="1" applyFont="1" applyBorder="1" applyAlignment="1">
      <alignment horizontal="right" vertical="center"/>
    </xf>
    <xf numFmtId="164" fontId="16" fillId="2" borderId="6" xfId="1" applyNumberFormat="1" applyFont="1" applyFill="1" applyBorder="1" applyAlignment="1">
      <alignment horizontal="right" vertical="center"/>
    </xf>
    <xf numFmtId="0" fontId="16" fillId="2" borderId="6" xfId="0" applyFont="1" applyFill="1" applyBorder="1" applyAlignment="1">
      <alignment vertical="center"/>
    </xf>
    <xf numFmtId="164" fontId="20" fillId="0" borderId="3" xfId="1" applyNumberFormat="1" applyFont="1" applyBorder="1" applyAlignment="1">
      <alignment vertical="center"/>
    </xf>
    <xf numFmtId="164" fontId="24" fillId="0" borderId="3" xfId="1" applyNumberFormat="1" applyFont="1" applyFill="1" applyBorder="1" applyAlignment="1">
      <alignment vertical="center"/>
    </xf>
    <xf numFmtId="1" fontId="20" fillId="0" borderId="4" xfId="1" applyNumberFormat="1" applyFont="1" applyFill="1" applyBorder="1" applyAlignment="1">
      <alignment horizontal="center" vertical="center" wrapText="1"/>
    </xf>
    <xf numFmtId="164" fontId="20" fillId="2" borderId="7" xfId="1" applyNumberFormat="1" applyFont="1" applyFill="1" applyBorder="1" applyAlignment="1">
      <alignment vertical="center"/>
    </xf>
    <xf numFmtId="1" fontId="20" fillId="0" borderId="7" xfId="1" applyNumberFormat="1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vertical="center"/>
    </xf>
    <xf numFmtId="164" fontId="20" fillId="0" borderId="1" xfId="1" applyNumberFormat="1" applyFont="1" applyBorder="1" applyAlignment="1">
      <alignment vertical="center"/>
    </xf>
    <xf numFmtId="164" fontId="20" fillId="2" borderId="1" xfId="1" applyNumberFormat="1" applyFont="1" applyFill="1" applyBorder="1" applyAlignment="1">
      <alignment vertical="center"/>
    </xf>
    <xf numFmtId="164" fontId="24" fillId="0" borderId="1" xfId="1" applyNumberFormat="1" applyFont="1" applyFill="1" applyBorder="1" applyAlignment="1">
      <alignment vertical="center"/>
    </xf>
    <xf numFmtId="164" fontId="20" fillId="0" borderId="1" xfId="1" applyNumberFormat="1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164" fontId="21" fillId="0" borderId="1" xfId="1" applyNumberFormat="1" applyFont="1" applyFill="1" applyBorder="1" applyAlignment="1">
      <alignment vertical="center"/>
    </xf>
    <xf numFmtId="164" fontId="16" fillId="0" borderId="1" xfId="1" applyNumberFormat="1" applyFont="1" applyBorder="1" applyAlignment="1">
      <alignment vertical="center"/>
    </xf>
    <xf numFmtId="164" fontId="16" fillId="2" borderId="1" xfId="1" applyNumberFormat="1" applyFont="1" applyFill="1" applyBorder="1" applyAlignment="1">
      <alignment vertical="center"/>
    </xf>
    <xf numFmtId="164" fontId="20" fillId="0" borderId="3" xfId="1" applyNumberFormat="1" applyFont="1" applyFill="1" applyBorder="1" applyAlignment="1">
      <alignment vertical="center" wrapText="1"/>
    </xf>
    <xf numFmtId="164" fontId="21" fillId="2" borderId="0" xfId="1" applyNumberFormat="1" applyFont="1" applyFill="1" applyBorder="1" applyAlignment="1">
      <alignment horizontal="right" vertical="center" wrapText="1"/>
    </xf>
    <xf numFmtId="164" fontId="21" fillId="2" borderId="0" xfId="1" applyNumberFormat="1" applyFont="1" applyFill="1" applyBorder="1" applyAlignment="1">
      <alignment vertical="center"/>
    </xf>
    <xf numFmtId="0" fontId="21" fillId="2" borderId="0" xfId="0" applyNumberFormat="1" applyFont="1" applyFill="1" applyBorder="1" applyAlignment="1">
      <alignment horizontal="center" vertical="center"/>
    </xf>
    <xf numFmtId="164" fontId="23" fillId="2" borderId="0" xfId="1" applyNumberFormat="1" applyFont="1" applyFill="1" applyBorder="1" applyAlignment="1">
      <alignment vertical="center" wrapText="1"/>
    </xf>
    <xf numFmtId="0" fontId="23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 wrapText="1"/>
    </xf>
    <xf numFmtId="164" fontId="16" fillId="0" borderId="0" xfId="1" applyNumberFormat="1" applyFont="1" applyBorder="1" applyAlignment="1">
      <alignment horizontal="right" vertical="center"/>
    </xf>
    <xf numFmtId="0" fontId="26" fillId="2" borderId="3" xfId="0" applyFont="1" applyFill="1" applyBorder="1" applyAlignment="1">
      <alignment vertical="center"/>
    </xf>
    <xf numFmtId="0" fontId="27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2" fillId="3" borderId="0" xfId="0" applyFont="1" applyFill="1" applyAlignment="1">
      <alignment horizontal="center"/>
    </xf>
    <xf numFmtId="0" fontId="32" fillId="0" borderId="9" xfId="0" applyFont="1" applyBorder="1" applyAlignment="1">
      <alignment horizontal="left"/>
    </xf>
    <xf numFmtId="0" fontId="32" fillId="0" borderId="0" xfId="0" applyFont="1" applyAlignment="1">
      <alignment horizontal="left"/>
    </xf>
    <xf numFmtId="166" fontId="15" fillId="0" borderId="0" xfId="0" applyNumberFormat="1" applyFont="1" applyAlignment="1">
      <alignment horizontal="left" wrapText="1"/>
    </xf>
    <xf numFmtId="0" fontId="16" fillId="7" borderId="0" xfId="0" applyFont="1" applyFill="1" applyAlignment="1">
      <alignment horizontal="right"/>
    </xf>
    <xf numFmtId="1" fontId="20" fillId="3" borderId="4" xfId="1" applyNumberFormat="1" applyFont="1" applyFill="1" applyBorder="1" applyAlignment="1">
      <alignment horizontal="center" vertical="center"/>
    </xf>
    <xf numFmtId="1" fontId="20" fillId="3" borderId="7" xfId="1" applyNumberFormat="1" applyFont="1" applyFill="1" applyBorder="1" applyAlignment="1">
      <alignment horizontal="center" vertical="center"/>
    </xf>
    <xf numFmtId="1" fontId="20" fillId="3" borderId="0" xfId="1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top"/>
    </xf>
    <xf numFmtId="0" fontId="19" fillId="2" borderId="0" xfId="0" applyFont="1" applyFill="1" applyBorder="1" applyAlignment="1">
      <alignment vertical="top"/>
    </xf>
    <xf numFmtId="0" fontId="18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2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center" wrapText="1"/>
    </xf>
    <xf numFmtId="0" fontId="20" fillId="3" borderId="4" xfId="0" applyNumberFormat="1" applyFont="1" applyFill="1" applyBorder="1" applyAlignment="1">
      <alignment horizontal="center" vertical="center"/>
    </xf>
    <xf numFmtId="0" fontId="20" fillId="3" borderId="7" xfId="0" applyNumberFormat="1" applyFont="1" applyFill="1" applyBorder="1" applyAlignment="1">
      <alignment horizontal="center" vertical="center"/>
    </xf>
    <xf numFmtId="0" fontId="20" fillId="3" borderId="0" xfId="0" applyNumberFormat="1" applyFont="1" applyFill="1" applyBorder="1" applyAlignment="1">
      <alignment horizontal="center" vertical="center"/>
    </xf>
    <xf numFmtId="164" fontId="21" fillId="4" borderId="0" xfId="1" applyNumberFormat="1" applyFont="1" applyFill="1" applyBorder="1" applyAlignment="1">
      <alignment vertical="center"/>
    </xf>
    <xf numFmtId="0" fontId="21" fillId="4" borderId="0" xfId="0" applyNumberFormat="1" applyFont="1" applyFill="1" applyBorder="1" applyAlignment="1">
      <alignment horizontal="center" vertical="center"/>
    </xf>
    <xf numFmtId="0" fontId="32" fillId="7" borderId="0" xfId="0" applyFont="1" applyFill="1" applyAlignment="1">
      <alignment horizontal="center" wrapText="1"/>
    </xf>
    <xf numFmtId="1" fontId="35" fillId="3" borderId="9" xfId="1" applyNumberFormat="1" applyFont="1" applyFill="1" applyBorder="1" applyAlignment="1">
      <alignment horizontal="center" vertical="center"/>
    </xf>
    <xf numFmtId="1" fontId="35" fillId="3" borderId="4" xfId="1" applyNumberFormat="1" applyFont="1" applyFill="1" applyBorder="1" applyAlignment="1">
      <alignment horizontal="center" vertical="center"/>
    </xf>
    <xf numFmtId="1" fontId="35" fillId="3" borderId="0" xfId="1" applyNumberFormat="1" applyFont="1" applyFill="1" applyBorder="1" applyAlignment="1">
      <alignment horizontal="center" vertical="center"/>
    </xf>
    <xf numFmtId="164" fontId="20" fillId="3" borderId="9" xfId="1" applyNumberFormat="1" applyFont="1" applyFill="1" applyBorder="1" applyAlignment="1">
      <alignment horizontal="center" vertical="center"/>
    </xf>
    <xf numFmtId="164" fontId="20" fillId="3" borderId="4" xfId="1" applyNumberFormat="1" applyFont="1" applyFill="1" applyBorder="1" applyAlignment="1">
      <alignment horizontal="center" vertical="center"/>
    </xf>
    <xf numFmtId="164" fontId="20" fillId="3" borderId="0" xfId="1" applyNumberFormat="1" applyFont="1" applyFill="1" applyBorder="1" applyAlignment="1">
      <alignment horizontal="center" vertical="center"/>
    </xf>
    <xf numFmtId="1" fontId="20" fillId="3" borderId="8" xfId="1" applyNumberFormat="1" applyFont="1" applyFill="1" applyBorder="1" applyAlignment="1">
      <alignment horizontal="center" vertical="center"/>
    </xf>
    <xf numFmtId="164" fontId="20" fillId="3" borderId="8" xfId="1" applyNumberFormat="1" applyFont="1" applyFill="1" applyBorder="1" applyAlignment="1">
      <alignment horizontal="center" vertical="center"/>
    </xf>
    <xf numFmtId="9" fontId="20" fillId="3" borderId="4" xfId="2" applyFont="1" applyFill="1" applyBorder="1" applyAlignment="1">
      <alignment horizontal="center" vertical="center"/>
    </xf>
    <xf numFmtId="9" fontId="20" fillId="3" borderId="7" xfId="2" applyFont="1" applyFill="1" applyBorder="1" applyAlignment="1">
      <alignment horizontal="center" vertical="center"/>
    </xf>
    <xf numFmtId="1" fontId="20" fillId="3" borderId="1" xfId="1" applyNumberFormat="1" applyFont="1" applyFill="1" applyBorder="1" applyAlignment="1">
      <alignment horizontal="center" vertical="center"/>
    </xf>
    <xf numFmtId="164" fontId="20" fillId="3" borderId="1" xfId="1" applyNumberFormat="1" applyFont="1" applyFill="1" applyBorder="1" applyAlignment="1">
      <alignment horizontal="center" vertical="center"/>
    </xf>
    <xf numFmtId="164" fontId="21" fillId="3" borderId="2" xfId="1" applyNumberFormat="1" applyFont="1" applyFill="1" applyBorder="1" applyAlignment="1">
      <alignment vertical="center"/>
    </xf>
    <xf numFmtId="164" fontId="24" fillId="3" borderId="0" xfId="1" applyNumberFormat="1" applyFont="1" applyFill="1" applyBorder="1" applyAlignment="1">
      <alignment vertical="center"/>
    </xf>
    <xf numFmtId="9" fontId="35" fillId="7" borderId="1" xfId="2" applyFont="1" applyFill="1" applyBorder="1" applyAlignment="1">
      <alignment horizontal="center" vertical="center"/>
    </xf>
    <xf numFmtId="9" fontId="35" fillId="7" borderId="3" xfId="2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164" fontId="20" fillId="2" borderId="0" xfId="1" applyNumberFormat="1" applyFont="1" applyFill="1" applyBorder="1" applyAlignment="1">
      <alignment vertical="center"/>
    </xf>
    <xf numFmtId="164" fontId="20" fillId="3" borderId="7" xfId="1" applyNumberFormat="1" applyFont="1" applyFill="1" applyBorder="1" applyAlignment="1">
      <alignment horizontal="center" vertical="center"/>
    </xf>
    <xf numFmtId="164" fontId="16" fillId="4" borderId="0" xfId="1" applyNumberFormat="1" applyFont="1" applyFill="1" applyBorder="1" applyAlignment="1">
      <alignment horizontal="center" vertical="center"/>
    </xf>
    <xf numFmtId="164" fontId="16" fillId="4" borderId="0" xfId="1" applyNumberFormat="1" applyFont="1" applyFill="1" applyBorder="1" applyAlignment="1">
      <alignment vertical="center" wrapText="1"/>
    </xf>
    <xf numFmtId="164" fontId="20" fillId="0" borderId="7" xfId="1" applyNumberFormat="1" applyFont="1" applyFill="1" applyBorder="1" applyAlignment="1">
      <alignment vertical="center" wrapText="1"/>
    </xf>
    <xf numFmtId="1" fontId="20" fillId="3" borderId="3" xfId="1" applyNumberFormat="1" applyFont="1" applyFill="1" applyBorder="1" applyAlignment="1">
      <alignment horizontal="center" vertical="center"/>
    </xf>
    <xf numFmtId="164" fontId="20" fillId="3" borderId="3" xfId="1" applyNumberFormat="1" applyFont="1" applyFill="1" applyBorder="1" applyAlignment="1">
      <alignment horizontal="center" vertical="center"/>
    </xf>
    <xf numFmtId="9" fontId="20" fillId="7" borderId="0" xfId="2" applyFont="1" applyFill="1" applyBorder="1" applyAlignment="1">
      <alignment horizontal="center" vertical="center"/>
    </xf>
    <xf numFmtId="164" fontId="21" fillId="3" borderId="3" xfId="1" applyNumberFormat="1" applyFont="1" applyFill="1" applyBorder="1" applyAlignment="1">
      <alignment vertical="center"/>
    </xf>
    <xf numFmtId="164" fontId="16" fillId="7" borderId="0" xfId="1" applyNumberFormat="1" applyFont="1" applyFill="1" applyBorder="1" applyAlignment="1">
      <alignment horizontal="center" vertical="center" wrapText="1"/>
    </xf>
    <xf numFmtId="164" fontId="20" fillId="3" borderId="0" xfId="1" applyNumberFormat="1" applyFont="1" applyFill="1" applyBorder="1" applyAlignment="1">
      <alignment vertical="center"/>
    </xf>
    <xf numFmtId="164" fontId="16" fillId="3" borderId="0" xfId="1" applyNumberFormat="1" applyFont="1" applyFill="1" applyBorder="1" applyAlignment="1">
      <alignment vertical="center" wrapText="1"/>
    </xf>
    <xf numFmtId="9" fontId="21" fillId="3" borderId="1" xfId="2" applyFont="1" applyFill="1" applyBorder="1" applyAlignment="1">
      <alignment horizontal="right" vertical="center"/>
    </xf>
    <xf numFmtId="1" fontId="24" fillId="0" borderId="4" xfId="1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27" fillId="2" borderId="0" xfId="0" applyFont="1" applyFill="1" applyAlignment="1">
      <alignment horizontal="center" vertical="center"/>
    </xf>
    <xf numFmtId="0" fontId="33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center" vertical="center"/>
    </xf>
    <xf numFmtId="0" fontId="20" fillId="0" borderId="2" xfId="0" applyFont="1" applyBorder="1"/>
    <xf numFmtId="0" fontId="20" fillId="0" borderId="1" xfId="0" applyFont="1" applyBorder="1"/>
    <xf numFmtId="0" fontId="20" fillId="0" borderId="0" xfId="0" applyFont="1" applyBorder="1"/>
    <xf numFmtId="0" fontId="20" fillId="0" borderId="0" xfId="0" applyFont="1" applyFill="1" applyBorder="1"/>
    <xf numFmtId="0" fontId="20" fillId="2" borderId="0" xfId="0" applyFont="1" applyFill="1" applyBorder="1"/>
    <xf numFmtId="0" fontId="16" fillId="2" borderId="2" xfId="0" applyFont="1" applyFill="1" applyBorder="1"/>
    <xf numFmtId="0" fontId="24" fillId="0" borderId="2" xfId="0" applyFont="1" applyBorder="1"/>
    <xf numFmtId="0" fontId="16" fillId="2" borderId="1" xfId="0" applyFont="1" applyFill="1" applyBorder="1"/>
    <xf numFmtId="0" fontId="16" fillId="2" borderId="0" xfId="0" applyFont="1" applyFill="1" applyBorder="1"/>
    <xf numFmtId="0" fontId="20" fillId="0" borderId="0" xfId="0" applyFont="1"/>
    <xf numFmtId="0" fontId="20" fillId="4" borderId="0" xfId="0" applyFont="1" applyFill="1" applyAlignment="1">
      <alignment horizontal="center"/>
    </xf>
    <xf numFmtId="0" fontId="16" fillId="7" borderId="0" xfId="0" applyFont="1" applyFill="1" applyAlignment="1">
      <alignment horizontal="center" wrapText="1"/>
    </xf>
    <xf numFmtId="0" fontId="16" fillId="7" borderId="0" xfId="0" applyFont="1" applyFill="1" applyAlignment="1">
      <alignment horizontal="center"/>
    </xf>
    <xf numFmtId="0" fontId="32" fillId="7" borderId="0" xfId="0" applyFont="1" applyFill="1" applyAlignment="1">
      <alignment horizontal="left" wrapText="1"/>
    </xf>
    <xf numFmtId="0" fontId="20" fillId="3" borderId="0" xfId="0" applyFont="1" applyFill="1" applyBorder="1" applyAlignment="1">
      <alignment horizontal="center"/>
    </xf>
    <xf numFmtId="0" fontId="16" fillId="3" borderId="0" xfId="0" applyFont="1" applyFill="1" applyAlignment="1">
      <alignment horizontal="right"/>
    </xf>
    <xf numFmtId="0" fontId="16" fillId="3" borderId="0" xfId="0" applyNumberFormat="1" applyFont="1" applyFill="1" applyBorder="1" applyAlignment="1">
      <alignment horizontal="center" vertical="center"/>
    </xf>
    <xf numFmtId="1" fontId="20" fillId="3" borderId="9" xfId="1" applyNumberFormat="1" applyFont="1" applyFill="1" applyBorder="1" applyAlignment="1">
      <alignment horizontal="center" vertical="center"/>
    </xf>
    <xf numFmtId="164" fontId="20" fillId="3" borderId="9" xfId="1" applyNumberFormat="1" applyFont="1" applyFill="1" applyBorder="1" applyAlignment="1">
      <alignment vertical="center"/>
    </xf>
    <xf numFmtId="164" fontId="20" fillId="3" borderId="4" xfId="1" applyNumberFormat="1" applyFont="1" applyFill="1" applyBorder="1" applyAlignment="1">
      <alignment vertical="center"/>
    </xf>
    <xf numFmtId="164" fontId="20" fillId="3" borderId="8" xfId="1" applyNumberFormat="1" applyFont="1" applyFill="1" applyBorder="1" applyAlignment="1">
      <alignment vertical="center"/>
    </xf>
    <xf numFmtId="1" fontId="20" fillId="3" borderId="5" xfId="1" applyNumberFormat="1" applyFont="1" applyFill="1" applyBorder="1" applyAlignment="1">
      <alignment horizontal="center" vertical="center"/>
    </xf>
    <xf numFmtId="164" fontId="20" fillId="3" borderId="1" xfId="1" applyNumberFormat="1" applyFont="1" applyFill="1" applyBorder="1" applyAlignment="1">
      <alignment vertical="center"/>
    </xf>
    <xf numFmtId="0" fontId="16" fillId="3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 wrapText="1"/>
    </xf>
    <xf numFmtId="164" fontId="9" fillId="3" borderId="8" xfId="1" applyNumberFormat="1" applyFont="1" applyFill="1" applyBorder="1" applyAlignment="1">
      <alignment vertical="center"/>
    </xf>
    <xf numFmtId="164" fontId="9" fillId="3" borderId="4" xfId="1" applyNumberFormat="1" applyFont="1" applyFill="1" applyBorder="1" applyAlignment="1">
      <alignment vertical="center"/>
    </xf>
    <xf numFmtId="164" fontId="9" fillId="3" borderId="0" xfId="1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 wrapText="1"/>
    </xf>
    <xf numFmtId="0" fontId="16" fillId="7" borderId="0" xfId="0" applyFont="1" applyFill="1" applyBorder="1" applyAlignment="1">
      <alignment horizontal="right"/>
    </xf>
    <xf numFmtId="0" fontId="16" fillId="3" borderId="0" xfId="0" applyFont="1" applyFill="1" applyBorder="1" applyAlignment="1">
      <alignment horizontal="center"/>
    </xf>
    <xf numFmtId="0" fontId="32" fillId="7" borderId="0" xfId="0" applyFont="1" applyFill="1" applyBorder="1" applyAlignment="1">
      <alignment horizontal="center" wrapText="1"/>
    </xf>
    <xf numFmtId="0" fontId="21" fillId="4" borderId="0" xfId="0" applyFont="1" applyFill="1"/>
    <xf numFmtId="0" fontId="20" fillId="4" borderId="0" xfId="0" applyFont="1" applyFill="1" applyAlignment="1">
      <alignment wrapText="1"/>
    </xf>
    <xf numFmtId="164" fontId="21" fillId="4" borderId="6" xfId="1" applyNumberFormat="1" applyFont="1" applyFill="1" applyBorder="1" applyAlignment="1">
      <alignment vertical="center"/>
    </xf>
    <xf numFmtId="164" fontId="16" fillId="4" borderId="6" xfId="1" applyNumberFormat="1" applyFont="1" applyFill="1" applyBorder="1" applyAlignment="1">
      <alignment vertical="center"/>
    </xf>
    <xf numFmtId="0" fontId="16" fillId="4" borderId="6" xfId="0" applyFont="1" applyFill="1" applyBorder="1" applyAlignment="1">
      <alignment vertical="center" wrapText="1"/>
    </xf>
    <xf numFmtId="0" fontId="23" fillId="4" borderId="0" xfId="0" applyNumberFormat="1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vertical="center" wrapText="1"/>
    </xf>
    <xf numFmtId="164" fontId="22" fillId="2" borderId="0" xfId="1" applyNumberFormat="1" applyFont="1" applyFill="1" applyBorder="1" applyAlignment="1">
      <alignment horizontal="right" vertical="center"/>
    </xf>
    <xf numFmtId="164" fontId="21" fillId="4" borderId="7" xfId="1" applyNumberFormat="1" applyFont="1" applyFill="1" applyBorder="1" applyAlignment="1">
      <alignment vertical="center" wrapText="1"/>
    </xf>
    <xf numFmtId="164" fontId="22" fillId="4" borderId="0" xfId="1" applyNumberFormat="1" applyFont="1" applyFill="1" applyBorder="1" applyAlignment="1">
      <alignment vertical="center"/>
    </xf>
    <xf numFmtId="0" fontId="22" fillId="4" borderId="0" xfId="0" applyFont="1" applyFill="1" applyBorder="1" applyAlignment="1">
      <alignment vertical="center" wrapText="1"/>
    </xf>
    <xf numFmtId="0" fontId="32" fillId="0" borderId="8" xfId="0" applyFont="1" applyBorder="1" applyAlignment="1">
      <alignment horizontal="left"/>
    </xf>
    <xf numFmtId="164" fontId="22" fillId="0" borderId="0" xfId="1" applyNumberFormat="1" applyFont="1" applyBorder="1" applyAlignment="1">
      <alignment horizontal="right" vertical="center"/>
    </xf>
    <xf numFmtId="164" fontId="22" fillId="4" borderId="0" xfId="1" applyNumberFormat="1" applyFont="1" applyFill="1" applyBorder="1" applyAlignment="1">
      <alignment horizontal="center" vertical="center"/>
    </xf>
    <xf numFmtId="164" fontId="22" fillId="4" borderId="0" xfId="1" applyNumberFormat="1" applyFont="1" applyFill="1" applyBorder="1" applyAlignment="1">
      <alignment vertical="center" wrapText="1"/>
    </xf>
    <xf numFmtId="164" fontId="25" fillId="4" borderId="0" xfId="1" applyNumberFormat="1" applyFont="1" applyFill="1" applyBorder="1" applyAlignment="1">
      <alignment vertical="center"/>
    </xf>
    <xf numFmtId="164" fontId="16" fillId="2" borderId="0" xfId="1" applyNumberFormat="1" applyFont="1" applyFill="1" applyBorder="1" applyAlignment="1">
      <alignment horizontal="right" vertical="center"/>
    </xf>
    <xf numFmtId="164" fontId="16" fillId="4" borderId="0" xfId="1" applyNumberFormat="1" applyFont="1" applyFill="1" applyBorder="1" applyAlignment="1">
      <alignment vertical="center"/>
    </xf>
    <xf numFmtId="0" fontId="16" fillId="4" borderId="0" xfId="0" applyFont="1" applyFill="1" applyBorder="1" applyAlignment="1">
      <alignment vertical="center" wrapText="1"/>
    </xf>
    <xf numFmtId="0" fontId="32" fillId="0" borderId="8" xfId="0" applyFont="1" applyBorder="1" applyAlignment="1">
      <alignment horizontal="left" wrapText="1"/>
    </xf>
    <xf numFmtId="164" fontId="20" fillId="2" borderId="2" xfId="1" applyNumberFormat="1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20" fillId="4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20" fillId="2" borderId="8" xfId="1" applyNumberFormat="1" applyFont="1" applyFill="1" applyBorder="1" applyAlignment="1">
      <alignment vertical="center"/>
    </xf>
    <xf numFmtId="0" fontId="20" fillId="3" borderId="1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32" fillId="3" borderId="0" xfId="0" applyFont="1" applyFill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164" fontId="16" fillId="3" borderId="0" xfId="1" applyNumberFormat="1" applyFont="1" applyFill="1" applyBorder="1" applyAlignment="1">
      <alignment horizontal="center" vertical="center" wrapText="1"/>
    </xf>
    <xf numFmtId="164" fontId="20" fillId="2" borderId="3" xfId="1" applyNumberFormat="1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164" fontId="20" fillId="3" borderId="3" xfId="1" applyNumberFormat="1" applyFont="1" applyFill="1" applyBorder="1" applyAlignment="1">
      <alignment vertical="center"/>
    </xf>
    <xf numFmtId="0" fontId="20" fillId="0" borderId="3" xfId="0" applyFont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35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/>
    </xf>
    <xf numFmtId="164" fontId="21" fillId="4" borderId="0" xfId="1" applyNumberFormat="1" applyFont="1" applyFill="1" applyBorder="1" applyAlignment="1">
      <alignment horizontal="right" vertical="center" wrapText="1"/>
    </xf>
    <xf numFmtId="0" fontId="32" fillId="3" borderId="2" xfId="0" applyFont="1" applyFill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35" fillId="3" borderId="0" xfId="0" applyFont="1" applyFill="1" applyAlignment="1">
      <alignment horizontal="center" wrapText="1"/>
    </xf>
    <xf numFmtId="164" fontId="16" fillId="3" borderId="0" xfId="1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164" fontId="21" fillId="4" borderId="10" xfId="1" applyNumberFormat="1" applyFont="1" applyFill="1" applyBorder="1" applyAlignment="1">
      <alignment horizontal="right" vertical="center" wrapText="1"/>
    </xf>
    <xf numFmtId="164" fontId="21" fillId="4" borderId="5" xfId="1" applyNumberFormat="1" applyFont="1" applyFill="1" applyBorder="1" applyAlignment="1">
      <alignment horizontal="right" vertical="center" wrapText="1"/>
    </xf>
    <xf numFmtId="0" fontId="31" fillId="6" borderId="11" xfId="0" applyFont="1" applyFill="1" applyBorder="1" applyAlignment="1">
      <alignment horizontal="center" vertical="top"/>
    </xf>
    <xf numFmtId="0" fontId="31" fillId="6" borderId="6" xfId="0" applyFont="1" applyFill="1" applyBorder="1" applyAlignment="1">
      <alignment horizontal="center" vertical="top"/>
    </xf>
    <xf numFmtId="0" fontId="31" fillId="6" borderId="12" xfId="0" applyFont="1" applyFill="1" applyBorder="1" applyAlignment="1">
      <alignment horizontal="center" vertical="top"/>
    </xf>
    <xf numFmtId="0" fontId="31" fillId="6" borderId="13" xfId="0" applyFont="1" applyFill="1" applyBorder="1" applyAlignment="1">
      <alignment horizontal="center" vertical="top"/>
    </xf>
    <xf numFmtId="0" fontId="31" fillId="6" borderId="5" xfId="0" applyFont="1" applyFill="1" applyBorder="1" applyAlignment="1">
      <alignment horizontal="center" vertical="top"/>
    </xf>
    <xf numFmtId="0" fontId="31" fillId="6" borderId="14" xfId="0" applyFont="1" applyFill="1" applyBorder="1" applyAlignment="1">
      <alignment horizontal="center" vertical="top"/>
    </xf>
    <xf numFmtId="0" fontId="25" fillId="0" borderId="1" xfId="0" applyFont="1" applyBorder="1" applyAlignment="1">
      <alignment horizontal="left" vertical="center" wrapText="1"/>
    </xf>
    <xf numFmtId="164" fontId="21" fillId="4" borderId="7" xfId="1" applyNumberFormat="1" applyFont="1" applyFill="1" applyBorder="1" applyAlignment="1">
      <alignment horizontal="center" vertical="center" wrapText="1"/>
    </xf>
    <xf numFmtId="0" fontId="32" fillId="3" borderId="0" xfId="0" applyFont="1" applyFill="1" applyAlignment="1">
      <alignment horizontal="center" wrapText="1"/>
    </xf>
    <xf numFmtId="0" fontId="32" fillId="3" borderId="1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wrapText="1"/>
    </xf>
    <xf numFmtId="0" fontId="20" fillId="3" borderId="2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</xdr:row>
      <xdr:rowOff>262466</xdr:rowOff>
    </xdr:from>
    <xdr:to>
      <xdr:col>14</xdr:col>
      <xdr:colOff>342900</xdr:colOff>
      <xdr:row>8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" y="2154766"/>
          <a:ext cx="21983699" cy="33824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buFont typeface="+mj-lt"/>
            <a:buAutoNum type="arabicPeriod"/>
          </a:pPr>
          <a:r>
            <a:rPr lang="en-US" sz="1800">
              <a:latin typeface="Franklin Gothic Book" panose="020B0503020102020204" pitchFamily="34" charset="0"/>
            </a:rPr>
            <a:t>Identify which timeframe is most critical for you to evaluate first: initial program (first two years), intermediate program (3-4 years from opening), or full program (5-10 years from opening). Fill out the corresponding information for that timeframe first.</a:t>
          </a:r>
        </a:p>
        <a:p>
          <a:pPr marL="228600" indent="-228600">
            <a:buFont typeface="+mj-lt"/>
            <a:buAutoNum type="arabicPeriod"/>
          </a:pPr>
          <a:r>
            <a:rPr lang="en-US" sz="1800">
              <a:latin typeface="Franklin Gothic Book" panose="020B0503020102020204" pitchFamily="34" charset="0"/>
            </a:rPr>
            <a:t>Start</a:t>
          </a:r>
          <a:r>
            <a:rPr lang="en-US" sz="1800" baseline="0">
              <a:latin typeface="Franklin Gothic Book" panose="020B0503020102020204" pitchFamily="34" charset="0"/>
            </a:rPr>
            <a:t> by inputting the projected number of students and projected number of staff for your selected timeframe in Rows 10 and 11.</a:t>
          </a:r>
          <a:endParaRPr lang="en-US" sz="1800">
            <a:latin typeface="Franklin Gothic Book" panose="020B0503020102020204" pitchFamily="34" charset="0"/>
          </a:endParaRPr>
        </a:p>
        <a:p>
          <a:pPr marL="228600" indent="-228600">
            <a:buFont typeface="+mj-lt"/>
            <a:buAutoNum type="arabicPeriod"/>
          </a:pPr>
          <a:r>
            <a:rPr lang="en-US" sz="1800">
              <a:latin typeface="Franklin Gothic Book" panose="020B0503020102020204" pitchFamily="34" charset="0"/>
            </a:rPr>
            <a:t>For each programmatic category in Column A,</a:t>
          </a:r>
          <a:r>
            <a:rPr lang="en-US" sz="1800" baseline="0">
              <a:latin typeface="Franklin Gothic Book" panose="020B0503020102020204" pitchFamily="34" charset="0"/>
            </a:rPr>
            <a:t> input </a:t>
          </a:r>
          <a:r>
            <a:rPr lang="en-US" sz="1800">
              <a:latin typeface="Franklin Gothic Book" panose="020B0503020102020204" pitchFamily="34" charset="0"/>
            </a:rPr>
            <a:t>the estimated size and quantity requirements for your program,</a:t>
          </a:r>
          <a:r>
            <a:rPr lang="en-US" sz="1800" baseline="0">
              <a:latin typeface="Franklin Gothic Book" panose="020B0503020102020204" pitchFamily="34" charset="0"/>
            </a:rPr>
            <a:t> as well as the number of students you plan to accomdoate in the space, </a:t>
          </a:r>
          <a:r>
            <a:rPr lang="en-US" sz="1800">
              <a:latin typeface="Franklin Gothic Book" panose="020B0503020102020204" pitchFamily="34" charset="0"/>
            </a:rPr>
            <a:t>for the timefram</a:t>
          </a:r>
          <a:r>
            <a:rPr lang="en-US" sz="1800" baseline="0">
              <a:latin typeface="Franklin Gothic Book" panose="020B0503020102020204" pitchFamily="34" charset="0"/>
            </a:rPr>
            <a:t>e you identified</a:t>
          </a:r>
          <a:r>
            <a:rPr lang="en-US" sz="1800">
              <a:latin typeface="Franklin Gothic Book" panose="020B0503020102020204" pitchFamily="34" charset="0"/>
            </a:rPr>
            <a:t>. For example: If your initial program requires a Pre-K classroom of 500 square feet and you have planned for two Pre-K classrooms with a class size</a:t>
          </a:r>
          <a:r>
            <a:rPr lang="en-US" sz="1800" baseline="0">
              <a:latin typeface="Franklin Gothic Book" panose="020B0503020102020204" pitchFamily="34" charset="0"/>
            </a:rPr>
            <a:t> of 12 students</a:t>
          </a:r>
          <a:r>
            <a:rPr lang="en-US" sz="1800">
              <a:latin typeface="Franklin Gothic Book" panose="020B0503020102020204" pitchFamily="34" charset="0"/>
            </a:rPr>
            <a:t>, you would input </a:t>
          </a:r>
          <a:r>
            <a:rPr lang="en-US" sz="1800" b="1" i="1">
              <a:latin typeface="Franklin Gothic Book" panose="020B0503020102020204" pitchFamily="34" charset="0"/>
            </a:rPr>
            <a:t>500</a:t>
          </a:r>
          <a:r>
            <a:rPr lang="en-US" sz="1800">
              <a:latin typeface="Franklin Gothic Book" panose="020B0503020102020204" pitchFamily="34" charset="0"/>
            </a:rPr>
            <a:t> in O15; </a:t>
          </a:r>
          <a:r>
            <a:rPr lang="en-US" sz="1800" b="1" i="1">
              <a:latin typeface="Franklin Gothic Book" panose="020B0503020102020204" pitchFamily="34" charset="0"/>
            </a:rPr>
            <a:t>2</a:t>
          </a:r>
          <a:r>
            <a:rPr lang="en-US" sz="1800">
              <a:latin typeface="Franklin Gothic Book" panose="020B0503020102020204" pitchFamily="34" charset="0"/>
            </a:rPr>
            <a:t> in P15; and </a:t>
          </a:r>
          <a:r>
            <a:rPr lang="en-US" sz="1800" b="1" i="1">
              <a:latin typeface="Franklin Gothic Book" panose="020B0503020102020204" pitchFamily="34" charset="0"/>
            </a:rPr>
            <a:t>12</a:t>
          </a:r>
          <a:r>
            <a:rPr lang="en-US" sz="1800">
              <a:latin typeface="Franklin Gothic Book" panose="020B0503020102020204" pitchFamily="34" charset="0"/>
            </a:rPr>
            <a:t> in R15.</a:t>
          </a:r>
        </a:p>
        <a:p>
          <a:pPr marL="228600" indent="-228600">
            <a:buFont typeface="+mj-lt"/>
            <a:buAutoNum type="arabicPeriod"/>
          </a:pPr>
          <a:r>
            <a:rPr lang="en-US" sz="1800">
              <a:latin typeface="Franklin Gothic Book" panose="020B0503020102020204" pitchFamily="34" charset="0"/>
            </a:rPr>
            <a:t>While filling out the planning tool, </a:t>
          </a:r>
          <a:r>
            <a:rPr lang="en-US" sz="1800" b="1" u="sng">
              <a:latin typeface="Franklin Gothic Book" panose="020B0503020102020204" pitchFamily="34" charset="0"/>
            </a:rPr>
            <a:t>do not </a:t>
          </a:r>
          <a:r>
            <a:rPr lang="en-US" sz="1800">
              <a:latin typeface="Franklin Gothic Book" panose="020B0503020102020204" pitchFamily="34" charset="0"/>
            </a:rPr>
            <a:t>make any changes to the cells that contain </a:t>
          </a:r>
          <a:r>
            <a:rPr lang="en-US" sz="1800">
              <a:solidFill>
                <a:srgbClr val="FF0000"/>
              </a:solidFill>
              <a:latin typeface="Franklin Gothic Book" panose="020B0503020102020204" pitchFamily="34" charset="0"/>
            </a:rPr>
            <a:t>red text</a:t>
          </a:r>
          <a:r>
            <a:rPr lang="en-US" sz="1800">
              <a:latin typeface="Franklin Gothic Book" panose="020B0503020102020204" pitchFamily="34" charset="0"/>
            </a:rPr>
            <a:t>. These cells rely on formulas, and the values will automatically change depending on what information you input in the remainder of the document.</a:t>
          </a:r>
        </a:p>
        <a:p>
          <a:pPr marL="228600" indent="-228600">
            <a:buFont typeface="+mj-lt"/>
            <a:buAutoNum type="arabicPeriod"/>
          </a:pPr>
          <a:r>
            <a:rPr lang="en-US" sz="1800">
              <a:latin typeface="Franklin Gothic Book" panose="020B0503020102020204" pitchFamily="34" charset="0"/>
            </a:rPr>
            <a:t>After inputting your estimated size, quantity,</a:t>
          </a:r>
          <a:r>
            <a:rPr lang="en-US" sz="1800" baseline="0">
              <a:latin typeface="Franklin Gothic Book" panose="020B0503020102020204" pitchFamily="34" charset="0"/>
            </a:rPr>
            <a:t> and capacity </a:t>
          </a:r>
          <a:r>
            <a:rPr lang="en-US" sz="1800">
              <a:latin typeface="Franklin Gothic Book" panose="020B0503020102020204" pitchFamily="34" charset="0"/>
            </a:rPr>
            <a:t>for each school space in your selected</a:t>
          </a:r>
          <a:r>
            <a:rPr lang="en-US" sz="1800" baseline="0">
              <a:latin typeface="Franklin Gothic Book" panose="020B0503020102020204" pitchFamily="34" charset="0"/>
            </a:rPr>
            <a:t> timeframe</a:t>
          </a:r>
          <a:r>
            <a:rPr lang="en-US" sz="1800">
              <a:latin typeface="Franklin Gothic Book" panose="020B0503020102020204" pitchFamily="34" charset="0"/>
            </a:rPr>
            <a:t>, you can review the total square footage requirements for your school facility:</a:t>
          </a:r>
        </a:p>
        <a:p>
          <a:pPr marL="742950" lvl="1" indent="-285750">
            <a:buFont typeface="Wingdings" panose="05000000000000000000" pitchFamily="2" charset="2"/>
            <a:buChar char="§"/>
          </a:pPr>
          <a:r>
            <a:rPr lang="en-US" sz="1800">
              <a:latin typeface="Franklin Gothic Book" panose="020B0503020102020204" pitchFamily="34" charset="0"/>
            </a:rPr>
            <a:t>Row 109 indicates the</a:t>
          </a:r>
          <a:r>
            <a:rPr lang="en-US" sz="1800" baseline="0">
              <a:latin typeface="Franklin Gothic Book" panose="020B0503020102020204" pitchFamily="34" charset="0"/>
            </a:rPr>
            <a:t> total net square footage (that is, the usable or functional square footage in the space)</a:t>
          </a:r>
        </a:p>
        <a:p>
          <a:pPr marL="742950" lvl="1" indent="-285750">
            <a:buFont typeface="Wingdings" panose="05000000000000000000" pitchFamily="2" charset="2"/>
            <a:buChar char="§"/>
          </a:pPr>
          <a:r>
            <a:rPr lang="en-US" sz="1800" baseline="0">
              <a:latin typeface="Franklin Gothic Book" panose="020B0503020102020204" pitchFamily="34" charset="0"/>
            </a:rPr>
            <a:t>Row 112 indicates the gross square footage (that is, the overall fooprint of the facility, including wall space)</a:t>
          </a:r>
        </a:p>
        <a:p>
          <a:pPr marL="742950" lvl="1" indent="-285750">
            <a:buFont typeface="Wingdings" panose="05000000000000000000" pitchFamily="2" charset="2"/>
            <a:buChar char="§"/>
          </a:pPr>
          <a:r>
            <a:rPr lang="en-US" sz="1800" baseline="0">
              <a:latin typeface="Franklin Gothic Book" panose="020B0503020102020204" pitchFamily="34" charset="0"/>
            </a:rPr>
            <a:t>Row 114 indicates the total estimated square footage for your facility, including a standard 5% contingency for miscallaneous spatial needs</a:t>
          </a:r>
        </a:p>
        <a:p>
          <a:pPr marL="342900" lvl="0" indent="-342900">
            <a:buFont typeface="+mj-lt"/>
            <a:buAutoNum type="arabicPeriod"/>
          </a:pPr>
          <a:r>
            <a:rPr lang="en-US" sz="1800" baseline="0">
              <a:latin typeface="Franklin Gothic Book" panose="020B0503020102020204" pitchFamily="34" charset="0"/>
            </a:rPr>
            <a:t>After you have assessed the square footage requirements for your most critical timeframe, repeat the above steps for the remaining timeframes, adjusting as needed depending on.your school's strategies and priorities.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1320800</xdr:colOff>
      <xdr:row>4</xdr:row>
      <xdr:rowOff>152400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647700"/>
          <a:ext cx="9067800" cy="83820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Franklin Gothic Book" panose="020B0503020102020204" pitchFamily="34" charset="0"/>
            </a:rPr>
            <a:t>This template is a tool</a:t>
          </a:r>
          <a:r>
            <a:rPr lang="en-US" sz="2000" baseline="0">
              <a:latin typeface="Franklin Gothic Book" panose="020B0503020102020204" pitchFamily="34" charset="0"/>
            </a:rPr>
            <a:t> to help school leaders arrive at a preliminary spatial estimate to accomodate their program at various milestones.</a:t>
          </a:r>
          <a:endParaRPr lang="en-US" sz="2000">
            <a:latin typeface="Franklin Gothic Book" panose="020B05030201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I129"/>
  <sheetViews>
    <sheetView tabSelected="1" topLeftCell="A92" zoomScale="50" zoomScaleNormal="50" workbookViewId="0">
      <pane xSplit="1" topLeftCell="B1" activePane="topRight" state="frozen"/>
      <selection pane="topRight" activeCell="C8" sqref="C8"/>
    </sheetView>
  </sheetViews>
  <sheetFormatPr defaultColWidth="10.59765625" defaultRowHeight="15.6" x14ac:dyDescent="0.3"/>
  <cols>
    <col min="1" max="1" width="61.59765625" customWidth="1"/>
    <col min="2" max="2" width="2.5" customWidth="1"/>
    <col min="3" max="3" width="23.59765625" customWidth="1"/>
    <col min="4" max="4" width="13.8984375" style="5" customWidth="1"/>
    <col min="5" max="5" width="18" customWidth="1"/>
    <col min="6" max="6" width="21.09765625" customWidth="1"/>
    <col min="7" max="7" width="33" style="24" customWidth="1"/>
    <col min="8" max="8" width="2.59765625" customWidth="1"/>
    <col min="9" max="9" width="26" customWidth="1"/>
    <col min="10" max="10" width="13.8984375" style="5" customWidth="1"/>
    <col min="11" max="11" width="16.09765625" customWidth="1"/>
    <col min="12" max="12" width="20" customWidth="1"/>
    <col min="13" max="13" width="28.8984375" style="24" customWidth="1"/>
    <col min="14" max="14" width="2.59765625" customWidth="1"/>
    <col min="15" max="15" width="26" customWidth="1"/>
    <col min="16" max="16" width="14.8984375" style="23" customWidth="1"/>
    <col min="17" max="17" width="16.09765625" customWidth="1"/>
    <col min="18" max="18" width="19.3984375" customWidth="1"/>
    <col min="19" max="19" width="33.8984375" style="24" customWidth="1"/>
    <col min="20" max="20" width="2.5" customWidth="1"/>
  </cols>
  <sheetData>
    <row r="2" spans="1:20" ht="31.8" x14ac:dyDescent="0.5">
      <c r="A2" s="31" t="s">
        <v>0</v>
      </c>
      <c r="B2" s="32"/>
      <c r="C2" s="32"/>
      <c r="D2" s="32"/>
      <c r="E2" s="32"/>
      <c r="G2"/>
    </row>
    <row r="3" spans="1:20" ht="27.6" x14ac:dyDescent="0.45">
      <c r="A3" s="33"/>
      <c r="B3" s="33"/>
      <c r="C3" s="33"/>
      <c r="D3" s="32"/>
      <c r="E3" s="32"/>
    </row>
    <row r="4" spans="1:20" ht="27.6" x14ac:dyDescent="0.45">
      <c r="A4" s="33"/>
      <c r="B4" s="33"/>
      <c r="C4" s="33"/>
      <c r="D4" s="32"/>
      <c r="E4" s="32"/>
    </row>
    <row r="5" spans="1:20" ht="21.9" customHeight="1" x14ac:dyDescent="0.45">
      <c r="A5" s="33"/>
      <c r="B5" s="33"/>
      <c r="C5" s="33"/>
      <c r="D5" s="32"/>
      <c r="E5" s="32"/>
    </row>
    <row r="6" spans="1:20" ht="21.9" customHeight="1" x14ac:dyDescent="0.3"/>
    <row r="7" spans="1:20" ht="21.9" customHeight="1" x14ac:dyDescent="0.45">
      <c r="A7" s="34" t="s">
        <v>1</v>
      </c>
      <c r="O7" s="296"/>
      <c r="P7" s="296"/>
    </row>
    <row r="8" spans="1:20" s="5" customFormat="1" ht="252.6" customHeight="1" x14ac:dyDescent="0.4">
      <c r="A8" s="152"/>
      <c r="C8"/>
      <c r="D8"/>
      <c r="E8"/>
      <c r="F8"/>
      <c r="G8"/>
      <c r="H8"/>
      <c r="I8"/>
      <c r="J8"/>
      <c r="K8"/>
      <c r="L8"/>
      <c r="P8"/>
      <c r="Q8"/>
      <c r="R8"/>
      <c r="S8"/>
    </row>
    <row r="10" spans="1:20" s="22" customFormat="1" ht="43.2" x14ac:dyDescent="0.3">
      <c r="A10" s="62" t="s">
        <v>2</v>
      </c>
      <c r="B10" s="35"/>
      <c r="C10" s="202" t="s">
        <v>3</v>
      </c>
      <c r="D10" s="203">
        <v>331</v>
      </c>
      <c r="E10" s="36"/>
      <c r="F10" s="36"/>
      <c r="G10" s="37"/>
      <c r="H10" s="36"/>
      <c r="I10" s="202" t="s">
        <v>3</v>
      </c>
      <c r="J10" s="203">
        <v>323</v>
      </c>
      <c r="K10" s="36"/>
      <c r="L10" s="36"/>
      <c r="M10" s="37"/>
      <c r="N10" s="36"/>
      <c r="O10" s="202" t="s">
        <v>3</v>
      </c>
      <c r="P10" s="203">
        <v>323</v>
      </c>
      <c r="Q10" s="36"/>
      <c r="R10" s="36"/>
      <c r="S10" s="37"/>
    </row>
    <row r="11" spans="1:20" s="14" customFormat="1" ht="43.2" x14ac:dyDescent="0.3">
      <c r="A11" s="204" t="s">
        <v>4</v>
      </c>
      <c r="B11" s="157"/>
      <c r="C11" s="205" t="s">
        <v>5</v>
      </c>
      <c r="D11" s="207">
        <v>50</v>
      </c>
      <c r="E11" s="42"/>
      <c r="F11" s="42"/>
      <c r="G11" s="206"/>
      <c r="H11" s="42"/>
      <c r="I11" s="205" t="s">
        <v>5</v>
      </c>
      <c r="J11" s="207">
        <v>50</v>
      </c>
      <c r="K11" s="42"/>
      <c r="L11" s="42"/>
      <c r="M11" s="206"/>
      <c r="N11" s="42"/>
      <c r="O11" s="205" t="s">
        <v>5</v>
      </c>
      <c r="P11" s="207">
        <v>50</v>
      </c>
      <c r="Q11" s="42"/>
      <c r="R11" s="42"/>
      <c r="S11" s="206"/>
    </row>
    <row r="12" spans="1:20" s="11" customFormat="1" ht="27.6" x14ac:dyDescent="0.35">
      <c r="A12" s="51"/>
      <c r="B12" s="52"/>
      <c r="C12" s="290" t="s">
        <v>6</v>
      </c>
      <c r="D12" s="291"/>
      <c r="E12" s="291"/>
      <c r="F12" s="291"/>
      <c r="G12" s="292"/>
      <c r="H12" s="160"/>
      <c r="I12" s="290" t="s">
        <v>7</v>
      </c>
      <c r="J12" s="291"/>
      <c r="K12" s="291"/>
      <c r="L12" s="291"/>
      <c r="M12" s="292"/>
      <c r="N12" s="39"/>
      <c r="O12" s="290" t="s">
        <v>8</v>
      </c>
      <c r="P12" s="291"/>
      <c r="Q12" s="291"/>
      <c r="R12" s="291"/>
      <c r="S12" s="292"/>
      <c r="T12" s="20"/>
    </row>
    <row r="13" spans="1:20" s="162" customFormat="1" ht="27.6" x14ac:dyDescent="0.3">
      <c r="A13" s="158"/>
      <c r="B13" s="159"/>
      <c r="C13" s="293"/>
      <c r="D13" s="294"/>
      <c r="E13" s="294"/>
      <c r="F13" s="294"/>
      <c r="G13" s="295"/>
      <c r="H13" s="160"/>
      <c r="I13" s="293"/>
      <c r="J13" s="294"/>
      <c r="K13" s="294"/>
      <c r="L13" s="294"/>
      <c r="M13" s="295"/>
      <c r="N13" s="39"/>
      <c r="O13" s="293"/>
      <c r="P13" s="294"/>
      <c r="Q13" s="294"/>
      <c r="R13" s="294"/>
      <c r="S13" s="295"/>
      <c r="T13" s="161"/>
    </row>
    <row r="14" spans="1:20" ht="43.2" x14ac:dyDescent="0.45">
      <c r="A14" s="151" t="s">
        <v>9</v>
      </c>
      <c r="B14" s="53"/>
      <c r="C14" s="153" t="s">
        <v>10</v>
      </c>
      <c r="D14" s="54" t="s">
        <v>11</v>
      </c>
      <c r="E14" s="163" t="s">
        <v>12</v>
      </c>
      <c r="F14" s="54" t="s">
        <v>13</v>
      </c>
      <c r="G14" s="164" t="s">
        <v>14</v>
      </c>
      <c r="H14" s="38"/>
      <c r="I14" s="153" t="s">
        <v>10</v>
      </c>
      <c r="J14" s="223" t="s">
        <v>11</v>
      </c>
      <c r="K14" s="221" t="s">
        <v>12</v>
      </c>
      <c r="L14" s="54" t="s">
        <v>13</v>
      </c>
      <c r="M14" s="220" t="s">
        <v>14</v>
      </c>
      <c r="N14" s="53"/>
      <c r="O14" s="153" t="s">
        <v>10</v>
      </c>
      <c r="P14" s="223" t="s">
        <v>11</v>
      </c>
      <c r="Q14" s="221" t="s">
        <v>12</v>
      </c>
      <c r="R14" s="54" t="s">
        <v>13</v>
      </c>
      <c r="S14" s="219" t="s">
        <v>14</v>
      </c>
      <c r="T14" s="3"/>
    </row>
    <row r="15" spans="1:20" s="7" customFormat="1" ht="21.9" customHeight="1" x14ac:dyDescent="0.3">
      <c r="A15" s="56" t="s">
        <v>15</v>
      </c>
      <c r="B15" s="57"/>
      <c r="C15" s="58">
        <v>500</v>
      </c>
      <c r="D15" s="154">
        <v>2</v>
      </c>
      <c r="E15" s="59">
        <f>C15*D15</f>
        <v>1000</v>
      </c>
      <c r="F15" s="165">
        <v>20</v>
      </c>
      <c r="G15" s="60"/>
      <c r="H15" s="40"/>
      <c r="I15" s="58">
        <v>1000</v>
      </c>
      <c r="J15" s="154">
        <v>1</v>
      </c>
      <c r="K15" s="59">
        <f>I15*J15</f>
        <v>1000</v>
      </c>
      <c r="L15" s="165">
        <v>12</v>
      </c>
      <c r="M15" s="69"/>
      <c r="N15" s="57"/>
      <c r="O15" s="58">
        <v>1000</v>
      </c>
      <c r="P15" s="154">
        <v>1</v>
      </c>
      <c r="Q15" s="59">
        <f>O15*P15</f>
        <v>1000</v>
      </c>
      <c r="R15" s="165">
        <v>12</v>
      </c>
      <c r="S15" s="70"/>
      <c r="T15" s="13"/>
    </row>
    <row r="16" spans="1:20" s="7" customFormat="1" ht="21.9" customHeight="1" x14ac:dyDescent="0.3">
      <c r="A16" s="56" t="s">
        <v>16</v>
      </c>
      <c r="B16" s="57"/>
      <c r="C16" s="58">
        <v>1000</v>
      </c>
      <c r="D16" s="154">
        <v>1</v>
      </c>
      <c r="E16" s="59">
        <f t="shared" ref="E16:E21" si="0">C16*D16</f>
        <v>1000</v>
      </c>
      <c r="F16" s="165">
        <v>16</v>
      </c>
      <c r="G16" s="60"/>
      <c r="H16" s="40"/>
      <c r="I16" s="58">
        <v>1000</v>
      </c>
      <c r="J16" s="154">
        <v>1</v>
      </c>
      <c r="K16" s="59">
        <f t="shared" ref="K16:K30" si="1">I16*J16</f>
        <v>1000</v>
      </c>
      <c r="L16" s="165">
        <v>16</v>
      </c>
      <c r="M16" s="69"/>
      <c r="N16" s="57"/>
      <c r="O16" s="58">
        <v>1000</v>
      </c>
      <c r="P16" s="154">
        <v>1</v>
      </c>
      <c r="Q16" s="59">
        <f t="shared" ref="Q16:Q30" si="2">O16*P16</f>
        <v>1000</v>
      </c>
      <c r="R16" s="165">
        <v>16</v>
      </c>
      <c r="S16" s="70"/>
      <c r="T16" s="13"/>
    </row>
    <row r="17" spans="1:24" s="7" customFormat="1" ht="21.9" customHeight="1" x14ac:dyDescent="0.3">
      <c r="A17" s="56" t="s">
        <v>17</v>
      </c>
      <c r="B17" s="57"/>
      <c r="C17" s="58">
        <v>50</v>
      </c>
      <c r="D17" s="154">
        <v>1</v>
      </c>
      <c r="E17" s="59">
        <f t="shared" si="0"/>
        <v>50</v>
      </c>
      <c r="F17" s="165" t="s">
        <v>18</v>
      </c>
      <c r="G17" s="60"/>
      <c r="H17" s="40"/>
      <c r="I17" s="58">
        <v>50</v>
      </c>
      <c r="J17" s="154">
        <v>1</v>
      </c>
      <c r="K17" s="59">
        <f t="shared" si="1"/>
        <v>50</v>
      </c>
      <c r="L17" s="165"/>
      <c r="M17" s="69"/>
      <c r="N17" s="57"/>
      <c r="O17" s="58">
        <v>50</v>
      </c>
      <c r="P17" s="154">
        <v>1</v>
      </c>
      <c r="Q17" s="59">
        <f t="shared" si="2"/>
        <v>50</v>
      </c>
      <c r="R17" s="165"/>
      <c r="S17" s="70"/>
      <c r="T17" s="13"/>
    </row>
    <row r="18" spans="1:24" s="7" customFormat="1" ht="21.9" customHeight="1" x14ac:dyDescent="0.3">
      <c r="A18" s="61" t="s">
        <v>19</v>
      </c>
      <c r="B18" s="62"/>
      <c r="C18" s="58">
        <v>800</v>
      </c>
      <c r="D18" s="154">
        <v>1</v>
      </c>
      <c r="E18" s="59">
        <f t="shared" si="0"/>
        <v>800</v>
      </c>
      <c r="F18" s="165">
        <v>20</v>
      </c>
      <c r="G18" s="60"/>
      <c r="H18" s="40"/>
      <c r="I18" s="58">
        <v>800</v>
      </c>
      <c r="J18" s="154">
        <v>1</v>
      </c>
      <c r="K18" s="59">
        <f t="shared" si="1"/>
        <v>800</v>
      </c>
      <c r="L18" s="165">
        <v>20</v>
      </c>
      <c r="M18" s="69"/>
      <c r="N18" s="57"/>
      <c r="O18" s="58">
        <v>800</v>
      </c>
      <c r="P18" s="154">
        <v>1</v>
      </c>
      <c r="Q18" s="59">
        <f t="shared" si="2"/>
        <v>800</v>
      </c>
      <c r="R18" s="165">
        <v>20</v>
      </c>
      <c r="S18" s="70"/>
      <c r="T18" s="13"/>
    </row>
    <row r="19" spans="1:24" s="7" customFormat="1" ht="21.9" customHeight="1" x14ac:dyDescent="0.3">
      <c r="A19" s="61" t="s">
        <v>20</v>
      </c>
      <c r="B19" s="62"/>
      <c r="C19" s="58">
        <v>800</v>
      </c>
      <c r="D19" s="154">
        <v>1</v>
      </c>
      <c r="E19" s="59">
        <f t="shared" si="0"/>
        <v>800</v>
      </c>
      <c r="F19" s="165">
        <v>25</v>
      </c>
      <c r="G19" s="60"/>
      <c r="H19" s="40"/>
      <c r="I19" s="58">
        <v>800</v>
      </c>
      <c r="J19" s="154">
        <v>1</v>
      </c>
      <c r="K19" s="59">
        <f t="shared" si="1"/>
        <v>800</v>
      </c>
      <c r="L19" s="165">
        <v>25</v>
      </c>
      <c r="M19" s="69"/>
      <c r="N19" s="57"/>
      <c r="O19" s="58">
        <v>800</v>
      </c>
      <c r="P19" s="154">
        <v>1</v>
      </c>
      <c r="Q19" s="59">
        <f t="shared" si="2"/>
        <v>800</v>
      </c>
      <c r="R19" s="165">
        <v>25</v>
      </c>
      <c r="S19" s="70"/>
      <c r="T19" s="13"/>
    </row>
    <row r="20" spans="1:24" s="7" customFormat="1" ht="21.9" customHeight="1" x14ac:dyDescent="0.3">
      <c r="A20" s="61" t="s">
        <v>21</v>
      </c>
      <c r="B20" s="62"/>
      <c r="C20" s="58">
        <v>800</v>
      </c>
      <c r="D20" s="154">
        <v>1</v>
      </c>
      <c r="E20" s="59">
        <f t="shared" si="0"/>
        <v>800</v>
      </c>
      <c r="F20" s="165">
        <v>25</v>
      </c>
      <c r="G20" s="60"/>
      <c r="H20" s="40"/>
      <c r="I20" s="58">
        <v>800</v>
      </c>
      <c r="J20" s="154">
        <v>1</v>
      </c>
      <c r="K20" s="59">
        <f t="shared" si="1"/>
        <v>800</v>
      </c>
      <c r="L20" s="165">
        <v>25</v>
      </c>
      <c r="M20" s="69"/>
      <c r="N20" s="57"/>
      <c r="O20" s="58">
        <v>800</v>
      </c>
      <c r="P20" s="154">
        <v>1</v>
      </c>
      <c r="Q20" s="59">
        <f t="shared" si="2"/>
        <v>800</v>
      </c>
      <c r="R20" s="165">
        <v>25</v>
      </c>
      <c r="S20" s="70"/>
      <c r="T20" s="13"/>
    </row>
    <row r="21" spans="1:24" s="7" customFormat="1" ht="21.9" customHeight="1" x14ac:dyDescent="0.3">
      <c r="A21" s="61" t="s">
        <v>22</v>
      </c>
      <c r="B21" s="62"/>
      <c r="C21" s="58">
        <v>800</v>
      </c>
      <c r="D21" s="154">
        <v>1</v>
      </c>
      <c r="E21" s="59">
        <f t="shared" si="0"/>
        <v>800</v>
      </c>
      <c r="F21" s="165">
        <v>25</v>
      </c>
      <c r="G21" s="60"/>
      <c r="H21" s="40"/>
      <c r="I21" s="58">
        <v>800</v>
      </c>
      <c r="J21" s="154">
        <v>1</v>
      </c>
      <c r="K21" s="59">
        <f t="shared" si="1"/>
        <v>800</v>
      </c>
      <c r="L21" s="165">
        <v>25</v>
      </c>
      <c r="M21" s="69"/>
      <c r="N21" s="57"/>
      <c r="O21" s="58">
        <v>800</v>
      </c>
      <c r="P21" s="154">
        <v>1</v>
      </c>
      <c r="Q21" s="59">
        <f t="shared" si="2"/>
        <v>800</v>
      </c>
      <c r="R21" s="165">
        <v>25</v>
      </c>
      <c r="S21" s="70"/>
      <c r="T21" s="13"/>
    </row>
    <row r="22" spans="1:24" s="7" customFormat="1" ht="21.9" customHeight="1" x14ac:dyDescent="0.3">
      <c r="A22" s="61" t="s">
        <v>23</v>
      </c>
      <c r="B22" s="62"/>
      <c r="C22" s="58">
        <v>800</v>
      </c>
      <c r="D22" s="154">
        <v>1</v>
      </c>
      <c r="E22" s="59">
        <f t="shared" ref="E22:E30" si="3">C22*D22</f>
        <v>800</v>
      </c>
      <c r="F22" s="165">
        <v>25</v>
      </c>
      <c r="G22" s="60"/>
      <c r="H22" s="40"/>
      <c r="I22" s="58">
        <v>800</v>
      </c>
      <c r="J22" s="154">
        <v>1</v>
      </c>
      <c r="K22" s="59">
        <f t="shared" si="1"/>
        <v>800</v>
      </c>
      <c r="L22" s="165">
        <v>25</v>
      </c>
      <c r="M22" s="69"/>
      <c r="N22" s="57"/>
      <c r="O22" s="58">
        <v>800</v>
      </c>
      <c r="P22" s="154">
        <v>1</v>
      </c>
      <c r="Q22" s="59">
        <f t="shared" si="2"/>
        <v>800</v>
      </c>
      <c r="R22" s="165">
        <v>25</v>
      </c>
      <c r="S22" s="70"/>
      <c r="T22" s="13"/>
    </row>
    <row r="23" spans="1:24" s="7" customFormat="1" ht="21.9" customHeight="1" x14ac:dyDescent="0.3">
      <c r="A23" s="61" t="s">
        <v>24</v>
      </c>
      <c r="B23" s="62"/>
      <c r="C23" s="58">
        <v>800</v>
      </c>
      <c r="D23" s="154">
        <v>1</v>
      </c>
      <c r="E23" s="59">
        <f t="shared" ref="E23" si="4">C23*D23</f>
        <v>800</v>
      </c>
      <c r="F23" s="165">
        <v>25</v>
      </c>
      <c r="G23" s="60"/>
      <c r="H23" s="40"/>
      <c r="I23" s="58">
        <v>800</v>
      </c>
      <c r="J23" s="154">
        <v>1</v>
      </c>
      <c r="K23" s="59">
        <f t="shared" si="1"/>
        <v>800</v>
      </c>
      <c r="L23" s="165">
        <v>25</v>
      </c>
      <c r="M23" s="69"/>
      <c r="N23" s="57"/>
      <c r="O23" s="58">
        <v>800</v>
      </c>
      <c r="P23" s="154">
        <v>1</v>
      </c>
      <c r="Q23" s="59">
        <f t="shared" si="2"/>
        <v>800</v>
      </c>
      <c r="R23" s="165">
        <v>25</v>
      </c>
      <c r="S23" s="70"/>
      <c r="T23" s="13"/>
    </row>
    <row r="24" spans="1:24" s="7" customFormat="1" ht="21.9" customHeight="1" x14ac:dyDescent="0.3">
      <c r="A24" s="61" t="s">
        <v>25</v>
      </c>
      <c r="B24" s="62"/>
      <c r="C24" s="58">
        <v>750</v>
      </c>
      <c r="D24" s="154">
        <v>1</v>
      </c>
      <c r="E24" s="59">
        <f t="shared" si="3"/>
        <v>750</v>
      </c>
      <c r="F24" s="165">
        <v>25</v>
      </c>
      <c r="G24" s="60"/>
      <c r="H24" s="40"/>
      <c r="I24" s="58">
        <v>750</v>
      </c>
      <c r="J24" s="154">
        <v>1</v>
      </c>
      <c r="K24" s="59">
        <f t="shared" si="1"/>
        <v>750</v>
      </c>
      <c r="L24" s="165">
        <v>25</v>
      </c>
      <c r="M24" s="69"/>
      <c r="N24" s="57"/>
      <c r="O24" s="58">
        <v>750</v>
      </c>
      <c r="P24" s="154">
        <v>1</v>
      </c>
      <c r="Q24" s="59">
        <f t="shared" si="2"/>
        <v>750</v>
      </c>
      <c r="R24" s="165">
        <v>25</v>
      </c>
      <c r="S24" s="70"/>
      <c r="T24" s="13"/>
    </row>
    <row r="25" spans="1:24" s="9" customFormat="1" ht="21.9" customHeight="1" x14ac:dyDescent="0.3">
      <c r="A25" s="61" t="s">
        <v>26</v>
      </c>
      <c r="B25" s="62"/>
      <c r="C25" s="63">
        <v>750</v>
      </c>
      <c r="D25" s="154">
        <v>1</v>
      </c>
      <c r="E25" s="64">
        <f t="shared" si="3"/>
        <v>750</v>
      </c>
      <c r="F25" s="165">
        <v>25</v>
      </c>
      <c r="G25" s="65"/>
      <c r="H25" s="42"/>
      <c r="I25" s="58">
        <v>750</v>
      </c>
      <c r="J25" s="154">
        <v>1</v>
      </c>
      <c r="K25" s="59">
        <f t="shared" si="1"/>
        <v>750</v>
      </c>
      <c r="L25" s="165">
        <v>25</v>
      </c>
      <c r="M25" s="69"/>
      <c r="N25" s="62"/>
      <c r="O25" s="63">
        <v>750</v>
      </c>
      <c r="P25" s="154">
        <v>1</v>
      </c>
      <c r="Q25" s="59">
        <f t="shared" si="2"/>
        <v>750</v>
      </c>
      <c r="R25" s="165">
        <v>25</v>
      </c>
      <c r="S25" s="71"/>
      <c r="T25" s="14"/>
    </row>
    <row r="26" spans="1:24" s="9" customFormat="1" ht="21.9" customHeight="1" x14ac:dyDescent="0.3">
      <c r="A26" s="61" t="s">
        <v>27</v>
      </c>
      <c r="B26" s="62"/>
      <c r="C26" s="63">
        <v>750</v>
      </c>
      <c r="D26" s="154">
        <v>1</v>
      </c>
      <c r="E26" s="64">
        <f t="shared" ref="E26:E29" si="5">C26*D26</f>
        <v>750</v>
      </c>
      <c r="F26" s="165">
        <v>25</v>
      </c>
      <c r="G26" s="65"/>
      <c r="H26" s="42"/>
      <c r="I26" s="58">
        <v>750</v>
      </c>
      <c r="J26" s="154">
        <v>1</v>
      </c>
      <c r="K26" s="59">
        <f t="shared" si="1"/>
        <v>750</v>
      </c>
      <c r="L26" s="165">
        <v>25</v>
      </c>
      <c r="M26" s="69"/>
      <c r="N26" s="62"/>
      <c r="O26" s="63">
        <v>750</v>
      </c>
      <c r="P26" s="154">
        <v>1</v>
      </c>
      <c r="Q26" s="59">
        <f t="shared" si="2"/>
        <v>750</v>
      </c>
      <c r="R26" s="165">
        <v>25</v>
      </c>
      <c r="S26" s="71"/>
      <c r="T26" s="14"/>
    </row>
    <row r="27" spans="1:24" s="9" customFormat="1" ht="21.9" customHeight="1" x14ac:dyDescent="0.3">
      <c r="A27" s="61" t="s">
        <v>28</v>
      </c>
      <c r="B27" s="62"/>
      <c r="C27" s="63">
        <v>750</v>
      </c>
      <c r="D27" s="154">
        <v>1</v>
      </c>
      <c r="E27" s="64">
        <f t="shared" si="5"/>
        <v>750</v>
      </c>
      <c r="F27" s="165">
        <v>25</v>
      </c>
      <c r="G27" s="65"/>
      <c r="H27" s="42"/>
      <c r="I27" s="58">
        <v>750</v>
      </c>
      <c r="J27" s="154">
        <v>1</v>
      </c>
      <c r="K27" s="59">
        <f t="shared" si="1"/>
        <v>750</v>
      </c>
      <c r="L27" s="165">
        <v>25</v>
      </c>
      <c r="M27" s="69"/>
      <c r="N27" s="62"/>
      <c r="O27" s="63">
        <v>750</v>
      </c>
      <c r="P27" s="154">
        <v>1</v>
      </c>
      <c r="Q27" s="59">
        <f t="shared" si="2"/>
        <v>750</v>
      </c>
      <c r="R27" s="165">
        <v>25</v>
      </c>
      <c r="S27" s="71"/>
      <c r="T27" s="14"/>
    </row>
    <row r="28" spans="1:24" s="9" customFormat="1" ht="21.9" customHeight="1" x14ac:dyDescent="0.3">
      <c r="A28" s="61" t="s">
        <v>29</v>
      </c>
      <c r="B28" s="62"/>
      <c r="C28" s="63">
        <v>750</v>
      </c>
      <c r="D28" s="154">
        <v>1</v>
      </c>
      <c r="E28" s="64">
        <f t="shared" si="5"/>
        <v>750</v>
      </c>
      <c r="F28" s="165">
        <v>25</v>
      </c>
      <c r="G28" s="65"/>
      <c r="H28" s="42"/>
      <c r="I28" s="58">
        <v>750</v>
      </c>
      <c r="J28" s="154">
        <v>1</v>
      </c>
      <c r="K28" s="59">
        <f t="shared" si="1"/>
        <v>750</v>
      </c>
      <c r="L28" s="165">
        <v>25</v>
      </c>
      <c r="M28" s="69"/>
      <c r="N28" s="62"/>
      <c r="O28" s="63">
        <v>750</v>
      </c>
      <c r="P28" s="154">
        <v>1</v>
      </c>
      <c r="Q28" s="59">
        <f t="shared" si="2"/>
        <v>750</v>
      </c>
      <c r="R28" s="165">
        <v>25</v>
      </c>
      <c r="S28" s="71"/>
      <c r="T28" s="14"/>
    </row>
    <row r="29" spans="1:24" s="9" customFormat="1" ht="21.9" customHeight="1" x14ac:dyDescent="0.3">
      <c r="A29" s="61" t="s">
        <v>30</v>
      </c>
      <c r="B29" s="62"/>
      <c r="C29" s="63">
        <v>750</v>
      </c>
      <c r="D29" s="155">
        <v>1</v>
      </c>
      <c r="E29" s="64">
        <f t="shared" si="5"/>
        <v>750</v>
      </c>
      <c r="F29" s="166">
        <v>25</v>
      </c>
      <c r="G29" s="65"/>
      <c r="H29" s="42"/>
      <c r="I29" s="88">
        <v>750</v>
      </c>
      <c r="J29" s="155">
        <v>1</v>
      </c>
      <c r="K29" s="89">
        <f t="shared" si="1"/>
        <v>750</v>
      </c>
      <c r="L29" s="166">
        <v>25</v>
      </c>
      <c r="M29" s="90"/>
      <c r="N29" s="62"/>
      <c r="O29" s="63">
        <v>750</v>
      </c>
      <c r="P29" s="155">
        <v>1</v>
      </c>
      <c r="Q29" s="89">
        <f t="shared" si="2"/>
        <v>750</v>
      </c>
      <c r="R29" s="166">
        <v>25</v>
      </c>
      <c r="S29" s="71"/>
      <c r="T29" s="14"/>
    </row>
    <row r="30" spans="1:24" s="9" customFormat="1" ht="21.9" customHeight="1" x14ac:dyDescent="0.3">
      <c r="A30" s="61" t="s">
        <v>31</v>
      </c>
      <c r="B30" s="62"/>
      <c r="C30" s="63">
        <v>750</v>
      </c>
      <c r="D30" s="156">
        <v>3</v>
      </c>
      <c r="E30" s="64">
        <f t="shared" si="3"/>
        <v>2250</v>
      </c>
      <c r="F30" s="167" t="s">
        <v>18</v>
      </c>
      <c r="G30" s="65"/>
      <c r="H30" s="42"/>
      <c r="I30" s="63">
        <v>750</v>
      </c>
      <c r="J30" s="156">
        <v>3</v>
      </c>
      <c r="K30" s="64">
        <f t="shared" si="1"/>
        <v>2250</v>
      </c>
      <c r="L30" s="224"/>
      <c r="M30" s="91"/>
      <c r="N30" s="62"/>
      <c r="O30" s="63">
        <v>750</v>
      </c>
      <c r="P30" s="156">
        <v>3</v>
      </c>
      <c r="Q30" s="64">
        <f t="shared" si="2"/>
        <v>2250</v>
      </c>
      <c r="R30" s="167"/>
      <c r="S30" s="71"/>
      <c r="T30" s="14"/>
    </row>
    <row r="31" spans="1:24" s="87" customFormat="1" ht="23.4" customHeight="1" x14ac:dyDescent="0.3">
      <c r="A31" s="74">
        <v>0</v>
      </c>
      <c r="B31" s="75"/>
      <c r="C31" s="297" t="s">
        <v>12</v>
      </c>
      <c r="D31" s="297"/>
      <c r="E31" s="248">
        <f>SUM(E15:E30)</f>
        <v>13600</v>
      </c>
      <c r="F31" s="248">
        <f>SUM(F15:F30)</f>
        <v>331</v>
      </c>
      <c r="G31" s="248"/>
      <c r="H31" s="76"/>
      <c r="I31" s="282" t="s">
        <v>12</v>
      </c>
      <c r="J31" s="282"/>
      <c r="K31" s="168">
        <f>SUM(K15:K30)</f>
        <v>13600</v>
      </c>
      <c r="L31" s="169">
        <f>SUM(L15:L30)</f>
        <v>323</v>
      </c>
      <c r="M31" s="245"/>
      <c r="N31" s="76"/>
      <c r="O31" s="282" t="s">
        <v>12</v>
      </c>
      <c r="P31" s="282"/>
      <c r="Q31" s="168">
        <f>SUM(Q15:Q30)</f>
        <v>13600</v>
      </c>
      <c r="R31" s="169">
        <f>SUM(R15:R30)</f>
        <v>323</v>
      </c>
      <c r="S31" s="246"/>
      <c r="T31" s="85"/>
      <c r="U31" s="86"/>
      <c r="V31" s="86"/>
      <c r="W31" s="86"/>
      <c r="X31" s="86"/>
    </row>
    <row r="32" spans="1:24" s="108" customFormat="1" ht="12.6" customHeight="1" x14ac:dyDescent="0.3">
      <c r="A32" s="75"/>
      <c r="B32" s="75"/>
      <c r="C32" s="134"/>
      <c r="D32" s="134"/>
      <c r="E32" s="135"/>
      <c r="F32" s="136"/>
      <c r="G32" s="137"/>
      <c r="H32" s="76"/>
      <c r="I32" s="134"/>
      <c r="J32" s="134"/>
      <c r="K32" s="135"/>
      <c r="L32" s="136"/>
      <c r="M32" s="138"/>
      <c r="N32" s="76"/>
      <c r="O32" s="134"/>
      <c r="P32" s="134"/>
      <c r="Q32" s="135"/>
      <c r="R32" s="136"/>
      <c r="S32" s="139"/>
      <c r="T32" s="85"/>
      <c r="U32" s="85"/>
      <c r="V32" s="85"/>
      <c r="W32" s="85"/>
      <c r="X32" s="85"/>
    </row>
    <row r="33" spans="1:113" s="84" customFormat="1" ht="43.2" x14ac:dyDescent="0.45">
      <c r="A33" s="251" t="s">
        <v>32</v>
      </c>
      <c r="B33" s="104"/>
      <c r="C33" s="153" t="s">
        <v>10</v>
      </c>
      <c r="D33" s="149" t="s">
        <v>11</v>
      </c>
      <c r="E33" s="170" t="s">
        <v>12</v>
      </c>
      <c r="F33" s="54" t="s">
        <v>13</v>
      </c>
      <c r="G33" s="219" t="s">
        <v>14</v>
      </c>
      <c r="H33" s="104"/>
      <c r="I33" s="153" t="s">
        <v>10</v>
      </c>
      <c r="J33" s="54" t="s">
        <v>11</v>
      </c>
      <c r="K33" s="170" t="s">
        <v>12</v>
      </c>
      <c r="L33" s="54" t="s">
        <v>13</v>
      </c>
      <c r="M33" s="219" t="s">
        <v>14</v>
      </c>
      <c r="N33" s="104"/>
      <c r="O33" s="153" t="s">
        <v>10</v>
      </c>
      <c r="P33" s="54" t="s">
        <v>11</v>
      </c>
      <c r="Q33" s="170" t="s">
        <v>12</v>
      </c>
      <c r="R33" s="231" t="s">
        <v>13</v>
      </c>
      <c r="S33" s="232" t="s">
        <v>14</v>
      </c>
      <c r="T33" s="83"/>
    </row>
    <row r="34" spans="1:113" s="7" customFormat="1" ht="21.9" customHeight="1" x14ac:dyDescent="0.3">
      <c r="A34" s="77" t="s">
        <v>33</v>
      </c>
      <c r="B34" s="78"/>
      <c r="C34" s="79">
        <v>450</v>
      </c>
      <c r="D34" s="171">
        <v>1</v>
      </c>
      <c r="E34" s="93">
        <f>C34*D34</f>
        <v>450</v>
      </c>
      <c r="F34" s="174"/>
      <c r="G34" s="80"/>
      <c r="H34" s="78"/>
      <c r="I34" s="79">
        <v>450</v>
      </c>
      <c r="J34" s="225">
        <v>1</v>
      </c>
      <c r="K34" s="93">
        <f t="shared" ref="K34:K36" si="6">I34*J34</f>
        <v>450</v>
      </c>
      <c r="L34" s="226"/>
      <c r="M34" s="81"/>
      <c r="N34" s="78"/>
      <c r="O34" s="79">
        <v>450</v>
      </c>
      <c r="P34" s="225">
        <v>1</v>
      </c>
      <c r="Q34" s="93">
        <f t="shared" ref="Q34:Q36" si="7">O34*P34</f>
        <v>450</v>
      </c>
      <c r="R34" s="228"/>
      <c r="S34" s="82"/>
      <c r="T34" s="83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</row>
    <row r="35" spans="1:113" s="7" customFormat="1" ht="21.9" customHeight="1" x14ac:dyDescent="0.3">
      <c r="A35" s="56" t="s">
        <v>34</v>
      </c>
      <c r="B35" s="57"/>
      <c r="C35" s="58">
        <v>300</v>
      </c>
      <c r="D35" s="172">
        <v>1</v>
      </c>
      <c r="E35" s="59">
        <f>C35*D35</f>
        <v>300</v>
      </c>
      <c r="F35" s="175"/>
      <c r="G35" s="60"/>
      <c r="H35" s="57"/>
      <c r="I35" s="58">
        <v>300</v>
      </c>
      <c r="J35" s="154">
        <v>1</v>
      </c>
      <c r="K35" s="59">
        <f t="shared" si="6"/>
        <v>300</v>
      </c>
      <c r="L35" s="227"/>
      <c r="M35" s="70"/>
      <c r="N35" s="57"/>
      <c r="O35" s="58">
        <v>300</v>
      </c>
      <c r="P35" s="154">
        <v>1</v>
      </c>
      <c r="Q35" s="59">
        <f t="shared" si="7"/>
        <v>300</v>
      </c>
      <c r="R35" s="227"/>
      <c r="S35" s="41"/>
      <c r="T35" s="13"/>
    </row>
    <row r="36" spans="1:113" s="9" customFormat="1" ht="21.9" customHeight="1" x14ac:dyDescent="0.3">
      <c r="A36" s="61" t="s">
        <v>35</v>
      </c>
      <c r="B36" s="62"/>
      <c r="C36" s="63">
        <v>50</v>
      </c>
      <c r="D36" s="173">
        <v>1</v>
      </c>
      <c r="E36" s="64">
        <f>C36*D36</f>
        <v>50</v>
      </c>
      <c r="F36" s="176"/>
      <c r="G36" s="65"/>
      <c r="H36" s="62"/>
      <c r="I36" s="63">
        <v>50</v>
      </c>
      <c r="J36" s="156">
        <v>1</v>
      </c>
      <c r="K36" s="64">
        <f t="shared" si="6"/>
        <v>50</v>
      </c>
      <c r="L36" s="198"/>
      <c r="M36" s="71"/>
      <c r="N36" s="62"/>
      <c r="O36" s="63">
        <v>50</v>
      </c>
      <c r="P36" s="156">
        <v>1</v>
      </c>
      <c r="Q36" s="64">
        <f t="shared" si="7"/>
        <v>50</v>
      </c>
      <c r="R36" s="198"/>
      <c r="S36" s="43"/>
      <c r="T36" s="14"/>
    </row>
    <row r="37" spans="1:113" s="87" customFormat="1" ht="24" x14ac:dyDescent="0.3">
      <c r="B37" s="247"/>
      <c r="C37" s="297" t="s">
        <v>12</v>
      </c>
      <c r="D37" s="297"/>
      <c r="E37" s="248">
        <f>SUM(E34:E36)</f>
        <v>800</v>
      </c>
      <c r="F37" s="248"/>
      <c r="G37" s="248"/>
      <c r="H37" s="107"/>
      <c r="I37" s="282" t="s">
        <v>12</v>
      </c>
      <c r="J37" s="282"/>
      <c r="K37" s="168">
        <f>SUM(K34:K36)</f>
        <v>800</v>
      </c>
      <c r="L37" s="249"/>
      <c r="M37" s="250"/>
      <c r="N37" s="107"/>
      <c r="O37" s="282" t="s">
        <v>12</v>
      </c>
      <c r="P37" s="282"/>
      <c r="Q37" s="168">
        <f>SUM(Q34:Q36)</f>
        <v>800</v>
      </c>
      <c r="R37" s="249"/>
      <c r="S37" s="250"/>
      <c r="T37" s="108"/>
    </row>
    <row r="38" spans="1:113" s="108" customFormat="1" ht="12.6" customHeight="1" x14ac:dyDescent="0.3">
      <c r="A38" s="75"/>
      <c r="B38" s="75"/>
      <c r="C38" s="134"/>
      <c r="D38" s="134"/>
      <c r="E38" s="135"/>
      <c r="F38" s="136"/>
      <c r="G38" s="137"/>
      <c r="H38" s="76"/>
      <c r="I38" s="134"/>
      <c r="J38" s="134"/>
      <c r="K38" s="135"/>
      <c r="L38" s="136"/>
      <c r="M38" s="138"/>
      <c r="N38" s="76"/>
      <c r="O38" s="134"/>
      <c r="P38" s="134"/>
      <c r="Q38" s="135"/>
      <c r="R38" s="136"/>
      <c r="S38" s="139"/>
      <c r="T38" s="85"/>
      <c r="U38" s="85"/>
      <c r="V38" s="85"/>
      <c r="W38" s="85"/>
      <c r="X38" s="85"/>
    </row>
    <row r="39" spans="1:113" s="84" customFormat="1" ht="43.2" x14ac:dyDescent="0.45">
      <c r="A39" s="251" t="s">
        <v>36</v>
      </c>
      <c r="B39" s="101"/>
      <c r="C39" s="153" t="s">
        <v>10</v>
      </c>
      <c r="D39" s="54" t="s">
        <v>11</v>
      </c>
      <c r="E39" s="170" t="s">
        <v>12</v>
      </c>
      <c r="F39" s="54" t="s">
        <v>13</v>
      </c>
      <c r="G39" s="219" t="s">
        <v>14</v>
      </c>
      <c r="H39" s="104"/>
      <c r="I39" s="153" t="s">
        <v>10</v>
      </c>
      <c r="J39" s="54" t="s">
        <v>11</v>
      </c>
      <c r="K39" s="170" t="s">
        <v>12</v>
      </c>
      <c r="L39" s="54" t="s">
        <v>13</v>
      </c>
      <c r="M39" s="219" t="s">
        <v>14</v>
      </c>
      <c r="N39" s="106"/>
      <c r="O39" s="153" t="s">
        <v>10</v>
      </c>
      <c r="P39" s="54" t="s">
        <v>11</v>
      </c>
      <c r="Q39" s="170" t="s">
        <v>12</v>
      </c>
      <c r="R39" s="54" t="s">
        <v>13</v>
      </c>
      <c r="S39" s="219" t="s">
        <v>14</v>
      </c>
      <c r="T39" s="83"/>
    </row>
    <row r="40" spans="1:113" s="84" customFormat="1" ht="21.9" customHeight="1" x14ac:dyDescent="0.3">
      <c r="A40" s="100" t="s">
        <v>37</v>
      </c>
      <c r="B40" s="101"/>
      <c r="C40" s="92">
        <v>800</v>
      </c>
      <c r="D40" s="177">
        <v>1</v>
      </c>
      <c r="E40" s="102">
        <f t="shared" ref="E40:E45" si="8">C40*D40</f>
        <v>800</v>
      </c>
      <c r="F40" s="178"/>
      <c r="G40" s="103"/>
      <c r="H40" s="104"/>
      <c r="I40" s="92">
        <v>800</v>
      </c>
      <c r="J40" s="177">
        <v>1</v>
      </c>
      <c r="K40" s="102">
        <f t="shared" ref="K40:K45" si="9">I40*J40</f>
        <v>800</v>
      </c>
      <c r="L40" s="228"/>
      <c r="M40" s="105"/>
      <c r="N40" s="106"/>
      <c r="O40" s="92">
        <v>800</v>
      </c>
      <c r="P40" s="177">
        <v>1</v>
      </c>
      <c r="Q40" s="102">
        <f t="shared" ref="Q40:Q45" si="10">O40*P40</f>
        <v>800</v>
      </c>
      <c r="R40" s="233"/>
      <c r="S40" s="82"/>
      <c r="T40" s="83"/>
    </row>
    <row r="41" spans="1:113" s="7" customFormat="1" ht="21.9" customHeight="1" x14ac:dyDescent="0.3">
      <c r="A41" s="95" t="s">
        <v>38</v>
      </c>
      <c r="B41" s="96"/>
      <c r="C41" s="58">
        <v>700</v>
      </c>
      <c r="D41" s="154">
        <v>1</v>
      </c>
      <c r="E41" s="59">
        <f t="shared" si="8"/>
        <v>700</v>
      </c>
      <c r="F41" s="178"/>
      <c r="G41" s="60"/>
      <c r="H41" s="57"/>
      <c r="I41" s="58">
        <v>700</v>
      </c>
      <c r="J41" s="154">
        <v>1</v>
      </c>
      <c r="K41" s="59">
        <f t="shared" si="9"/>
        <v>700</v>
      </c>
      <c r="L41" s="227"/>
      <c r="M41" s="70"/>
      <c r="N41" s="40"/>
      <c r="O41" s="58">
        <v>700</v>
      </c>
      <c r="P41" s="154">
        <v>1</v>
      </c>
      <c r="Q41" s="59">
        <f t="shared" si="10"/>
        <v>700</v>
      </c>
      <c r="R41" s="234"/>
      <c r="S41" s="41"/>
      <c r="T41" s="13"/>
    </row>
    <row r="42" spans="1:113" s="7" customFormat="1" ht="21.9" customHeight="1" x14ac:dyDescent="0.3">
      <c r="A42" s="95" t="s">
        <v>39</v>
      </c>
      <c r="B42" s="96"/>
      <c r="C42" s="58">
        <v>1000</v>
      </c>
      <c r="D42" s="154">
        <v>1</v>
      </c>
      <c r="E42" s="59">
        <f t="shared" si="8"/>
        <v>1000</v>
      </c>
      <c r="F42" s="178"/>
      <c r="G42" s="60"/>
      <c r="H42" s="57"/>
      <c r="I42" s="58">
        <v>1000</v>
      </c>
      <c r="J42" s="154">
        <v>1</v>
      </c>
      <c r="K42" s="59">
        <f t="shared" si="9"/>
        <v>1000</v>
      </c>
      <c r="L42" s="227"/>
      <c r="M42" s="70"/>
      <c r="N42" s="40"/>
      <c r="O42" s="58">
        <v>1000</v>
      </c>
      <c r="P42" s="154">
        <v>1</v>
      </c>
      <c r="Q42" s="59">
        <f t="shared" si="10"/>
        <v>1000</v>
      </c>
      <c r="R42" s="234"/>
      <c r="S42" s="41"/>
      <c r="T42" s="13"/>
    </row>
    <row r="43" spans="1:113" s="7" customFormat="1" ht="21.9" customHeight="1" x14ac:dyDescent="0.3">
      <c r="A43" s="95" t="s">
        <v>40</v>
      </c>
      <c r="B43" s="96"/>
      <c r="C43" s="58">
        <v>800</v>
      </c>
      <c r="D43" s="154">
        <v>1</v>
      </c>
      <c r="E43" s="59">
        <f t="shared" si="8"/>
        <v>800</v>
      </c>
      <c r="F43" s="178"/>
      <c r="G43" s="60"/>
      <c r="H43" s="57"/>
      <c r="I43" s="58">
        <v>800</v>
      </c>
      <c r="J43" s="154">
        <v>1</v>
      </c>
      <c r="K43" s="59">
        <f t="shared" si="9"/>
        <v>800</v>
      </c>
      <c r="L43" s="227"/>
      <c r="M43" s="70"/>
      <c r="N43" s="40"/>
      <c r="O43" s="58">
        <v>800</v>
      </c>
      <c r="P43" s="154">
        <v>1</v>
      </c>
      <c r="Q43" s="59">
        <f t="shared" si="10"/>
        <v>800</v>
      </c>
      <c r="R43" s="234"/>
      <c r="S43" s="41"/>
      <c r="T43" s="13"/>
    </row>
    <row r="44" spans="1:113" s="7" customFormat="1" ht="21.9" customHeight="1" x14ac:dyDescent="0.3">
      <c r="A44" s="97" t="s">
        <v>41</v>
      </c>
      <c r="B44" s="98"/>
      <c r="C44" s="58">
        <v>1200</v>
      </c>
      <c r="D44" s="154">
        <v>1</v>
      </c>
      <c r="E44" s="59">
        <f t="shared" si="8"/>
        <v>1200</v>
      </c>
      <c r="F44" s="178"/>
      <c r="G44" s="60"/>
      <c r="H44" s="57"/>
      <c r="I44" s="58">
        <v>1200</v>
      </c>
      <c r="J44" s="154">
        <v>1</v>
      </c>
      <c r="K44" s="59">
        <f t="shared" si="9"/>
        <v>1200</v>
      </c>
      <c r="L44" s="227"/>
      <c r="M44" s="70"/>
      <c r="N44" s="40"/>
      <c r="O44" s="58">
        <v>1200</v>
      </c>
      <c r="P44" s="154">
        <v>1</v>
      </c>
      <c r="Q44" s="59">
        <f t="shared" si="10"/>
        <v>1200</v>
      </c>
      <c r="R44" s="234"/>
      <c r="S44" s="41"/>
      <c r="T44" s="13"/>
    </row>
    <row r="45" spans="1:113" s="9" customFormat="1" ht="21.9" customHeight="1" x14ac:dyDescent="0.3">
      <c r="A45" s="109" t="s">
        <v>42</v>
      </c>
      <c r="B45" s="110"/>
      <c r="C45" s="63">
        <v>1500</v>
      </c>
      <c r="D45" s="156">
        <v>1</v>
      </c>
      <c r="E45" s="64">
        <f t="shared" si="8"/>
        <v>1500</v>
      </c>
      <c r="F45" s="178"/>
      <c r="G45" s="65"/>
      <c r="H45" s="62"/>
      <c r="I45" s="63">
        <v>1500</v>
      </c>
      <c r="J45" s="156">
        <v>1</v>
      </c>
      <c r="K45" s="64">
        <f t="shared" si="9"/>
        <v>1500</v>
      </c>
      <c r="L45" s="198"/>
      <c r="M45" s="71"/>
      <c r="N45" s="42"/>
      <c r="O45" s="63">
        <v>1500</v>
      </c>
      <c r="P45" s="156">
        <v>1</v>
      </c>
      <c r="Q45" s="64">
        <f t="shared" si="10"/>
        <v>1500</v>
      </c>
      <c r="R45" s="235"/>
      <c r="S45" s="43"/>
      <c r="T45" s="14"/>
    </row>
    <row r="46" spans="1:113" s="87" customFormat="1" ht="36.9" customHeight="1" x14ac:dyDescent="0.3">
      <c r="A46" s="252"/>
      <c r="B46" s="247"/>
      <c r="C46" s="282" t="s">
        <v>12</v>
      </c>
      <c r="D46" s="282"/>
      <c r="E46" s="168">
        <f>SUM(E40:E45)</f>
        <v>6000</v>
      </c>
      <c r="F46" s="253"/>
      <c r="G46" s="254"/>
      <c r="H46" s="107"/>
      <c r="I46" s="282" t="s">
        <v>12</v>
      </c>
      <c r="J46" s="282"/>
      <c r="K46" s="255">
        <f>SUM(K40:K45)</f>
        <v>6000</v>
      </c>
      <c r="L46" s="249"/>
      <c r="M46" s="250"/>
      <c r="N46" s="107"/>
      <c r="O46" s="282" t="s">
        <v>12</v>
      </c>
      <c r="P46" s="282"/>
      <c r="Q46" s="168">
        <f>SUM(Q40:Q45)</f>
        <v>6000</v>
      </c>
      <c r="R46" s="249"/>
      <c r="S46" s="250"/>
      <c r="T46" s="108"/>
    </row>
    <row r="47" spans="1:113" s="108" customFormat="1" ht="12.6" customHeight="1" x14ac:dyDescent="0.3">
      <c r="A47" s="75"/>
      <c r="B47" s="75"/>
      <c r="C47" s="134"/>
      <c r="D47" s="134"/>
      <c r="E47" s="135"/>
      <c r="F47" s="136"/>
      <c r="G47" s="137"/>
      <c r="H47" s="76"/>
      <c r="I47" s="134"/>
      <c r="J47" s="134"/>
      <c r="K47" s="135"/>
      <c r="L47" s="136"/>
      <c r="M47" s="138"/>
      <c r="N47" s="76"/>
      <c r="O47" s="134"/>
      <c r="P47" s="134"/>
      <c r="Q47" s="135"/>
      <c r="R47" s="136"/>
      <c r="S47" s="139"/>
      <c r="T47" s="85"/>
      <c r="U47" s="85"/>
      <c r="V47" s="85"/>
      <c r="W47" s="85"/>
      <c r="X47" s="85"/>
    </row>
    <row r="48" spans="1:113" s="84" customFormat="1" ht="43.2" x14ac:dyDescent="0.45">
      <c r="A48" s="251" t="s">
        <v>43</v>
      </c>
      <c r="B48" s="104"/>
      <c r="C48" s="153" t="s">
        <v>10</v>
      </c>
      <c r="D48" s="54" t="s">
        <v>11</v>
      </c>
      <c r="E48" s="170" t="s">
        <v>12</v>
      </c>
      <c r="F48" s="54" t="s">
        <v>13</v>
      </c>
      <c r="G48" s="219" t="s">
        <v>14</v>
      </c>
      <c r="H48" s="104"/>
      <c r="I48" s="153" t="s">
        <v>10</v>
      </c>
      <c r="J48" s="54" t="s">
        <v>11</v>
      </c>
      <c r="K48" s="170" t="s">
        <v>12</v>
      </c>
      <c r="L48" s="54" t="s">
        <v>13</v>
      </c>
      <c r="M48" s="219" t="s">
        <v>14</v>
      </c>
      <c r="N48" s="104"/>
      <c r="O48" s="153" t="s">
        <v>10</v>
      </c>
      <c r="P48" s="54" t="s">
        <v>11</v>
      </c>
      <c r="Q48" s="170" t="s">
        <v>12</v>
      </c>
      <c r="R48" s="54" t="s">
        <v>13</v>
      </c>
      <c r="S48" s="219" t="s">
        <v>14</v>
      </c>
      <c r="T48" s="83"/>
    </row>
    <row r="49" spans="1:24" s="7" customFormat="1" ht="21.6" x14ac:dyDescent="0.3">
      <c r="A49" s="56" t="s">
        <v>44</v>
      </c>
      <c r="B49" s="57"/>
      <c r="C49" s="58">
        <f>(3*110)+80+50</f>
        <v>460</v>
      </c>
      <c r="D49" s="154">
        <v>1</v>
      </c>
      <c r="E49" s="59">
        <f t="shared" ref="E49:E54" si="11">C49*D49</f>
        <v>460</v>
      </c>
      <c r="F49" s="175"/>
      <c r="G49" s="60"/>
      <c r="H49" s="57"/>
      <c r="I49" s="58">
        <f>(3*110)+80+50</f>
        <v>460</v>
      </c>
      <c r="J49" s="154">
        <v>1</v>
      </c>
      <c r="K49" s="59">
        <f t="shared" ref="K49:K51" si="12">I49*J49</f>
        <v>460</v>
      </c>
      <c r="L49" s="227"/>
      <c r="M49" s="70"/>
      <c r="N49" s="57"/>
      <c r="O49" s="58">
        <f>(3*110)+80+50</f>
        <v>460</v>
      </c>
      <c r="P49" s="154">
        <v>1</v>
      </c>
      <c r="Q49" s="59">
        <f t="shared" ref="Q49:Q51" si="13">O49*P49</f>
        <v>460</v>
      </c>
      <c r="R49" s="227"/>
      <c r="S49" s="70"/>
      <c r="T49" s="13"/>
    </row>
    <row r="50" spans="1:24" s="7" customFormat="1" ht="21.6" x14ac:dyDescent="0.3">
      <c r="A50" s="56" t="s">
        <v>45</v>
      </c>
      <c r="B50" s="57"/>
      <c r="C50" s="58">
        <v>240</v>
      </c>
      <c r="D50" s="154">
        <v>1</v>
      </c>
      <c r="E50" s="59">
        <f t="shared" si="11"/>
        <v>240</v>
      </c>
      <c r="F50" s="175"/>
      <c r="G50" s="60"/>
      <c r="H50" s="57"/>
      <c r="I50" s="58">
        <v>240</v>
      </c>
      <c r="J50" s="154">
        <v>1</v>
      </c>
      <c r="K50" s="59">
        <f t="shared" si="12"/>
        <v>240</v>
      </c>
      <c r="L50" s="227"/>
      <c r="M50" s="70"/>
      <c r="N50" s="57"/>
      <c r="O50" s="58">
        <v>240</v>
      </c>
      <c r="P50" s="154">
        <v>1</v>
      </c>
      <c r="Q50" s="59">
        <f t="shared" si="13"/>
        <v>240</v>
      </c>
      <c r="R50" s="227"/>
      <c r="S50" s="70"/>
      <c r="T50" s="13"/>
    </row>
    <row r="51" spans="1:24" s="7" customFormat="1" ht="21.6" x14ac:dyDescent="0.3">
      <c r="A51" s="56" t="s">
        <v>46</v>
      </c>
      <c r="B51" s="57"/>
      <c r="C51" s="58">
        <v>240</v>
      </c>
      <c r="D51" s="154">
        <v>1</v>
      </c>
      <c r="E51" s="59">
        <f t="shared" si="11"/>
        <v>240</v>
      </c>
      <c r="F51" s="175"/>
      <c r="G51" s="60"/>
      <c r="H51" s="57"/>
      <c r="I51" s="58">
        <v>240</v>
      </c>
      <c r="J51" s="154">
        <v>1</v>
      </c>
      <c r="K51" s="59">
        <f t="shared" si="12"/>
        <v>240</v>
      </c>
      <c r="L51" s="227"/>
      <c r="M51" s="70"/>
      <c r="N51" s="57"/>
      <c r="O51" s="58">
        <v>240</v>
      </c>
      <c r="P51" s="154">
        <v>1</v>
      </c>
      <c r="Q51" s="59">
        <f t="shared" si="13"/>
        <v>240</v>
      </c>
      <c r="R51" s="227"/>
      <c r="S51" s="70"/>
      <c r="T51" s="13"/>
    </row>
    <row r="52" spans="1:24" s="8" customFormat="1" ht="21.6" x14ac:dyDescent="0.3">
      <c r="A52" s="58" t="s">
        <v>47</v>
      </c>
      <c r="B52" s="112"/>
      <c r="C52" s="58">
        <v>600</v>
      </c>
      <c r="D52" s="154">
        <v>1</v>
      </c>
      <c r="E52" s="59">
        <f t="shared" si="11"/>
        <v>600</v>
      </c>
      <c r="F52" s="175"/>
      <c r="G52" s="60"/>
      <c r="H52" s="57"/>
      <c r="I52" s="58">
        <v>600</v>
      </c>
      <c r="J52" s="154">
        <v>1</v>
      </c>
      <c r="K52" s="59">
        <f>I52*J52</f>
        <v>600</v>
      </c>
      <c r="L52" s="227"/>
      <c r="M52" s="70"/>
      <c r="N52" s="57"/>
      <c r="O52" s="58">
        <v>600</v>
      </c>
      <c r="P52" s="154">
        <v>1</v>
      </c>
      <c r="Q52" s="59">
        <f>O52*P52</f>
        <v>600</v>
      </c>
      <c r="R52" s="227"/>
      <c r="S52" s="70"/>
      <c r="T52" s="16"/>
    </row>
    <row r="53" spans="1:24" s="8" customFormat="1" ht="21.6" x14ac:dyDescent="0.3">
      <c r="A53" s="58" t="s">
        <v>48</v>
      </c>
      <c r="B53" s="112"/>
      <c r="C53" s="113">
        <v>1.5</v>
      </c>
      <c r="D53" s="154">
        <v>200</v>
      </c>
      <c r="E53" s="59">
        <f t="shared" si="11"/>
        <v>300</v>
      </c>
      <c r="F53" s="175"/>
      <c r="G53" s="60"/>
      <c r="H53" s="57"/>
      <c r="I53" s="113">
        <v>1.5</v>
      </c>
      <c r="J53" s="154">
        <v>200</v>
      </c>
      <c r="K53" s="59">
        <f>I53*J53</f>
        <v>300</v>
      </c>
      <c r="L53" s="227"/>
      <c r="M53" s="70"/>
      <c r="N53" s="57"/>
      <c r="O53" s="113">
        <v>1.5</v>
      </c>
      <c r="P53" s="154">
        <v>200</v>
      </c>
      <c r="Q53" s="59">
        <f>O53*P53</f>
        <v>300</v>
      </c>
      <c r="R53" s="227"/>
      <c r="S53" s="70"/>
      <c r="T53" s="16"/>
    </row>
    <row r="54" spans="1:24" s="6" customFormat="1" ht="21.6" x14ac:dyDescent="0.3">
      <c r="A54" s="67" t="s">
        <v>49</v>
      </c>
      <c r="B54" s="114"/>
      <c r="C54" s="63">
        <v>250</v>
      </c>
      <c r="D54" s="156">
        <v>4</v>
      </c>
      <c r="E54" s="64">
        <f t="shared" si="11"/>
        <v>1000</v>
      </c>
      <c r="F54" s="189"/>
      <c r="G54" s="65"/>
      <c r="H54" s="66"/>
      <c r="I54" s="67">
        <v>250</v>
      </c>
      <c r="J54" s="229">
        <v>4</v>
      </c>
      <c r="K54" s="68">
        <f>I54*J54</f>
        <v>1000</v>
      </c>
      <c r="L54" s="198"/>
      <c r="M54" s="72"/>
      <c r="N54" s="66"/>
      <c r="O54" s="67">
        <v>250</v>
      </c>
      <c r="P54" s="229">
        <v>4</v>
      </c>
      <c r="Q54" s="68">
        <f>O54*P54</f>
        <v>1000</v>
      </c>
      <c r="R54" s="198"/>
      <c r="S54" s="72"/>
      <c r="T54" s="17"/>
    </row>
    <row r="55" spans="1:24" s="26" customFormat="1" ht="30.9" customHeight="1" x14ac:dyDescent="0.3">
      <c r="A55" s="115"/>
      <c r="B55" s="116"/>
      <c r="C55" s="282" t="s">
        <v>12</v>
      </c>
      <c r="D55" s="282"/>
      <c r="E55" s="168">
        <f>SUM(E49:E54)</f>
        <v>2840</v>
      </c>
      <c r="F55" s="190"/>
      <c r="G55" s="191"/>
      <c r="H55" s="117"/>
      <c r="I55" s="288" t="s">
        <v>12</v>
      </c>
      <c r="J55" s="288"/>
      <c r="K55" s="242">
        <f>SUM(K49:K54)</f>
        <v>2840</v>
      </c>
      <c r="L55" s="243"/>
      <c r="M55" s="244"/>
      <c r="N55" s="117"/>
      <c r="O55" s="289" t="s">
        <v>12</v>
      </c>
      <c r="P55" s="289"/>
      <c r="Q55" s="242">
        <f>SUM(Q49:Q54)</f>
        <v>2840</v>
      </c>
      <c r="R55" s="243"/>
      <c r="S55" s="244"/>
      <c r="T55" s="25"/>
    </row>
    <row r="56" spans="1:24" s="108" customFormat="1" ht="12.6" customHeight="1" x14ac:dyDescent="0.3">
      <c r="A56" s="75"/>
      <c r="B56" s="75"/>
      <c r="C56" s="134"/>
      <c r="D56" s="134"/>
      <c r="E56" s="135"/>
      <c r="F56" s="136"/>
      <c r="G56" s="137"/>
      <c r="H56" s="76"/>
      <c r="I56" s="134"/>
      <c r="J56" s="134"/>
      <c r="K56" s="135"/>
      <c r="L56" s="136"/>
      <c r="M56" s="138"/>
      <c r="N56" s="76"/>
      <c r="O56" s="134"/>
      <c r="P56" s="134"/>
      <c r="Q56" s="135"/>
      <c r="R56" s="136"/>
      <c r="S56" s="139"/>
      <c r="T56" s="85"/>
      <c r="U56" s="85"/>
      <c r="V56" s="85"/>
      <c r="W56" s="85"/>
      <c r="X56" s="85"/>
    </row>
    <row r="57" spans="1:24" s="7" customFormat="1" ht="64.8" x14ac:dyDescent="0.45">
      <c r="A57" s="150" t="s">
        <v>50</v>
      </c>
      <c r="B57" s="112"/>
      <c r="C57" s="153" t="s">
        <v>10</v>
      </c>
      <c r="D57" s="54" t="s">
        <v>11</v>
      </c>
      <c r="E57" s="170" t="s">
        <v>12</v>
      </c>
      <c r="F57" s="55" t="s">
        <v>51</v>
      </c>
      <c r="G57" s="219" t="s">
        <v>52</v>
      </c>
      <c r="H57" s="57"/>
      <c r="I57" s="153" t="s">
        <v>10</v>
      </c>
      <c r="J57" s="54" t="s">
        <v>11</v>
      </c>
      <c r="K57" s="170" t="s">
        <v>12</v>
      </c>
      <c r="L57" s="55" t="s">
        <v>51</v>
      </c>
      <c r="M57" s="219" t="s">
        <v>52</v>
      </c>
      <c r="N57" s="57"/>
      <c r="O57" s="153" t="s">
        <v>10</v>
      </c>
      <c r="P57" s="54" t="s">
        <v>11</v>
      </c>
      <c r="Q57" s="170" t="s">
        <v>12</v>
      </c>
      <c r="R57" s="55" t="s">
        <v>51</v>
      </c>
      <c r="S57" s="219" t="s">
        <v>52</v>
      </c>
      <c r="T57" s="13"/>
    </row>
    <row r="58" spans="1:24" s="7" customFormat="1" ht="21.6" x14ac:dyDescent="0.3">
      <c r="A58" s="58" t="s">
        <v>53</v>
      </c>
      <c r="B58" s="112"/>
      <c r="C58" s="58">
        <v>15</v>
      </c>
      <c r="D58" s="154">
        <v>1</v>
      </c>
      <c r="E58" s="59">
        <f>(C58*G58)/F58</f>
        <v>2212.5</v>
      </c>
      <c r="F58" s="154">
        <v>2</v>
      </c>
      <c r="G58" s="201">
        <f>SUM(F18:F29)</f>
        <v>295</v>
      </c>
      <c r="H58" s="57"/>
      <c r="I58" s="58">
        <v>15</v>
      </c>
      <c r="J58" s="154">
        <v>1</v>
      </c>
      <c r="K58" s="59">
        <f>(I58*M58)/L58</f>
        <v>2212.5</v>
      </c>
      <c r="L58" s="154">
        <v>2</v>
      </c>
      <c r="M58" s="120">
        <f>SUM(L18:L29)</f>
        <v>295</v>
      </c>
      <c r="N58" s="57"/>
      <c r="O58" s="58">
        <v>15</v>
      </c>
      <c r="P58" s="154">
        <v>1</v>
      </c>
      <c r="Q58" s="59">
        <f>(O58*S58)/R58</f>
        <v>2212.5</v>
      </c>
      <c r="R58" s="154">
        <v>2</v>
      </c>
      <c r="S58" s="120">
        <f>SUM(R18:R30)</f>
        <v>295</v>
      </c>
      <c r="T58" s="13"/>
    </row>
    <row r="59" spans="1:24" s="7" customFormat="1" ht="21.6" x14ac:dyDescent="0.3">
      <c r="A59" s="58" t="s">
        <v>54</v>
      </c>
      <c r="B59" s="112"/>
      <c r="C59" s="58">
        <v>500</v>
      </c>
      <c r="D59" s="154">
        <v>1</v>
      </c>
      <c r="E59" s="59">
        <f>C59*D59</f>
        <v>500</v>
      </c>
      <c r="F59" s="154"/>
      <c r="G59" s="60"/>
      <c r="H59" s="57"/>
      <c r="I59" s="58">
        <v>500</v>
      </c>
      <c r="J59" s="154">
        <v>1</v>
      </c>
      <c r="K59" s="59">
        <f t="shared" ref="K59:K60" si="14">I59*J59</f>
        <v>500</v>
      </c>
      <c r="L59" s="154"/>
      <c r="M59" s="60"/>
      <c r="N59" s="57"/>
      <c r="O59" s="58">
        <v>500</v>
      </c>
      <c r="P59" s="154">
        <v>1</v>
      </c>
      <c r="Q59" s="59">
        <f t="shared" ref="Q59" si="15">O59*P59</f>
        <v>500</v>
      </c>
      <c r="R59" s="154"/>
      <c r="S59" s="60"/>
      <c r="T59" s="13"/>
    </row>
    <row r="60" spans="1:24" s="7" customFormat="1" ht="21.6" x14ac:dyDescent="0.3">
      <c r="A60" s="58" t="s">
        <v>55</v>
      </c>
      <c r="B60" s="112"/>
      <c r="C60" s="58">
        <v>400</v>
      </c>
      <c r="D60" s="154">
        <v>1</v>
      </c>
      <c r="E60" s="59">
        <f>C60*D60</f>
        <v>400</v>
      </c>
      <c r="F60" s="154"/>
      <c r="G60" s="60"/>
      <c r="H60" s="57"/>
      <c r="I60" s="58">
        <v>400</v>
      </c>
      <c r="J60" s="154">
        <v>1</v>
      </c>
      <c r="K60" s="59">
        <f t="shared" si="14"/>
        <v>400</v>
      </c>
      <c r="L60" s="154"/>
      <c r="M60" s="60"/>
      <c r="N60" s="57"/>
      <c r="O60" s="58">
        <v>400</v>
      </c>
      <c r="P60" s="154">
        <v>1</v>
      </c>
      <c r="Q60" s="59">
        <f t="shared" ref="Q60" si="16">O60*P60</f>
        <v>400</v>
      </c>
      <c r="R60" s="154"/>
      <c r="S60" s="60"/>
      <c r="T60" s="13"/>
    </row>
    <row r="61" spans="1:24" s="7" customFormat="1" ht="21.6" x14ac:dyDescent="0.3">
      <c r="A61" s="58" t="s">
        <v>56</v>
      </c>
      <c r="B61" s="112"/>
      <c r="C61" s="58">
        <v>10</v>
      </c>
      <c r="D61" s="154">
        <v>1</v>
      </c>
      <c r="E61" s="59">
        <f>C61*F61*G61</f>
        <v>3810</v>
      </c>
      <c r="F61" s="179">
        <v>1</v>
      </c>
      <c r="G61" s="201">
        <f>$D$10+$D$11</f>
        <v>381</v>
      </c>
      <c r="H61" s="57"/>
      <c r="I61" s="58">
        <v>10</v>
      </c>
      <c r="J61" s="154">
        <v>1</v>
      </c>
      <c r="K61" s="59">
        <f>I61*L61*M61</f>
        <v>3730</v>
      </c>
      <c r="L61" s="179">
        <v>1</v>
      </c>
      <c r="M61" s="120">
        <f>$J$10+$J$11</f>
        <v>373</v>
      </c>
      <c r="N61" s="57"/>
      <c r="O61" s="58">
        <v>10</v>
      </c>
      <c r="P61" s="154">
        <v>1</v>
      </c>
      <c r="Q61" s="59">
        <f>O61*R61*S61</f>
        <v>3730</v>
      </c>
      <c r="R61" s="179">
        <v>1</v>
      </c>
      <c r="S61" s="120">
        <f>$P$10+$P$11</f>
        <v>373</v>
      </c>
      <c r="T61" s="13"/>
    </row>
    <row r="62" spans="1:24" s="12" customFormat="1" ht="21.6" x14ac:dyDescent="0.3">
      <c r="A62" s="88" t="s">
        <v>57</v>
      </c>
      <c r="B62" s="121"/>
      <c r="C62" s="88">
        <v>150</v>
      </c>
      <c r="D62" s="155">
        <v>1</v>
      </c>
      <c r="E62" s="59">
        <f>C62*D62</f>
        <v>150</v>
      </c>
      <c r="F62" s="180"/>
      <c r="G62" s="122"/>
      <c r="H62" s="123"/>
      <c r="I62" s="88">
        <v>150</v>
      </c>
      <c r="J62" s="155">
        <v>1</v>
      </c>
      <c r="K62" s="59">
        <f t="shared" ref="K62:K64" si="17">I62*J62</f>
        <v>150</v>
      </c>
      <c r="L62" s="180"/>
      <c r="M62" s="122"/>
      <c r="N62" s="123"/>
      <c r="O62" s="88">
        <v>150</v>
      </c>
      <c r="P62" s="155">
        <v>1</v>
      </c>
      <c r="Q62" s="59">
        <f t="shared" ref="Q62:Q64" si="18">O62*P62</f>
        <v>150</v>
      </c>
      <c r="R62" s="180"/>
      <c r="S62" s="122"/>
      <c r="T62" s="21"/>
    </row>
    <row r="63" spans="1:24" s="12" customFormat="1" ht="21.6" x14ac:dyDescent="0.3">
      <c r="A63" s="88" t="s">
        <v>58</v>
      </c>
      <c r="B63" s="121"/>
      <c r="C63" s="88">
        <v>500</v>
      </c>
      <c r="D63" s="155">
        <v>1</v>
      </c>
      <c r="E63" s="59">
        <f>C63*D63</f>
        <v>500</v>
      </c>
      <c r="F63" s="180"/>
      <c r="G63" s="122"/>
      <c r="H63" s="123"/>
      <c r="I63" s="88">
        <v>500</v>
      </c>
      <c r="J63" s="155">
        <v>1</v>
      </c>
      <c r="K63" s="59">
        <f t="shared" si="17"/>
        <v>500</v>
      </c>
      <c r="L63" s="180"/>
      <c r="M63" s="122"/>
      <c r="N63" s="123"/>
      <c r="O63" s="88">
        <v>500</v>
      </c>
      <c r="P63" s="155">
        <v>1</v>
      </c>
      <c r="Q63" s="59">
        <f t="shared" si="18"/>
        <v>500</v>
      </c>
      <c r="R63" s="180"/>
      <c r="S63" s="122"/>
      <c r="T63" s="21"/>
    </row>
    <row r="64" spans="1:24" s="12" customFormat="1" ht="21.6" x14ac:dyDescent="0.3">
      <c r="A64" s="88" t="s">
        <v>59</v>
      </c>
      <c r="B64" s="121"/>
      <c r="C64" s="88">
        <v>5000</v>
      </c>
      <c r="D64" s="155">
        <v>1</v>
      </c>
      <c r="E64" s="89">
        <f>C64*D64</f>
        <v>5000</v>
      </c>
      <c r="F64" s="155"/>
      <c r="G64" s="192"/>
      <c r="H64" s="123"/>
      <c r="I64" s="88">
        <v>5000</v>
      </c>
      <c r="J64" s="155">
        <v>1</v>
      </c>
      <c r="K64" s="89">
        <f t="shared" si="17"/>
        <v>5000</v>
      </c>
      <c r="L64" s="155"/>
      <c r="M64" s="192"/>
      <c r="N64" s="123"/>
      <c r="O64" s="88">
        <v>5000</v>
      </c>
      <c r="P64" s="155">
        <v>1</v>
      </c>
      <c r="Q64" s="89">
        <f t="shared" si="18"/>
        <v>5000</v>
      </c>
      <c r="R64" s="155"/>
      <c r="S64" s="192"/>
      <c r="T64" s="21"/>
    </row>
    <row r="65" spans="1:24" s="87" customFormat="1" ht="24" customHeight="1" x14ac:dyDescent="0.3">
      <c r="A65" s="140"/>
      <c r="B65" s="256"/>
      <c r="C65" s="282" t="s">
        <v>12</v>
      </c>
      <c r="D65" s="282"/>
      <c r="E65" s="168">
        <f>SUM(E58:E64)</f>
        <v>12572.5</v>
      </c>
      <c r="F65" s="111"/>
      <c r="G65" s="191"/>
      <c r="H65" s="35"/>
      <c r="I65" s="282" t="s">
        <v>12</v>
      </c>
      <c r="J65" s="282"/>
      <c r="K65" s="168">
        <f>SUM(K58:K64)</f>
        <v>12492.5</v>
      </c>
      <c r="L65" s="111"/>
      <c r="M65" s="191"/>
      <c r="N65" s="35"/>
      <c r="O65" s="282" t="s">
        <v>12</v>
      </c>
      <c r="P65" s="282"/>
      <c r="Q65" s="168">
        <f>SUM(Q58:Q64)</f>
        <v>12492.5</v>
      </c>
      <c r="R65" s="111"/>
      <c r="S65" s="191"/>
      <c r="T65" s="108"/>
    </row>
    <row r="66" spans="1:24" s="108" customFormat="1" ht="12.6" customHeight="1" x14ac:dyDescent="0.3">
      <c r="A66" s="75"/>
      <c r="B66" s="75"/>
      <c r="C66" s="134"/>
      <c r="D66" s="134"/>
      <c r="E66" s="135"/>
      <c r="F66" s="136"/>
      <c r="G66" s="137"/>
      <c r="H66" s="76"/>
      <c r="I66" s="134"/>
      <c r="J66" s="134"/>
      <c r="K66" s="135"/>
      <c r="L66" s="136"/>
      <c r="M66" s="138"/>
      <c r="N66" s="76"/>
      <c r="O66" s="134"/>
      <c r="P66" s="134"/>
      <c r="Q66" s="135"/>
      <c r="R66" s="136"/>
      <c r="S66" s="139"/>
      <c r="T66" s="85"/>
      <c r="U66" s="85"/>
      <c r="V66" s="85"/>
      <c r="W66" s="85"/>
      <c r="X66" s="85"/>
    </row>
    <row r="67" spans="1:24" s="263" customFormat="1" ht="43.2" x14ac:dyDescent="0.45">
      <c r="A67" s="251" t="s">
        <v>60</v>
      </c>
      <c r="B67" s="260"/>
      <c r="C67" s="153" t="s">
        <v>10</v>
      </c>
      <c r="D67" s="54" t="s">
        <v>11</v>
      </c>
      <c r="E67" s="170" t="s">
        <v>12</v>
      </c>
      <c r="F67" s="54" t="s">
        <v>13</v>
      </c>
      <c r="G67" s="219" t="s">
        <v>14</v>
      </c>
      <c r="H67" s="261"/>
      <c r="I67" s="153" t="s">
        <v>10</v>
      </c>
      <c r="J67" s="54" t="s">
        <v>11</v>
      </c>
      <c r="K67" s="170" t="s">
        <v>12</v>
      </c>
      <c r="L67" s="54" t="s">
        <v>13</v>
      </c>
      <c r="M67" s="219" t="s">
        <v>14</v>
      </c>
      <c r="N67" s="261"/>
      <c r="O67" s="153" t="s">
        <v>10</v>
      </c>
      <c r="P67" s="54" t="s">
        <v>11</v>
      </c>
      <c r="Q67" s="170" t="s">
        <v>12</v>
      </c>
      <c r="R67" s="54" t="s">
        <v>13</v>
      </c>
      <c r="S67" s="219" t="s">
        <v>14</v>
      </c>
      <c r="T67" s="262"/>
    </row>
    <row r="68" spans="1:24" s="7" customFormat="1" ht="21.6" x14ac:dyDescent="0.3">
      <c r="A68" s="56" t="s">
        <v>61</v>
      </c>
      <c r="B68" s="57"/>
      <c r="C68" s="56">
        <v>200</v>
      </c>
      <c r="D68" s="154">
        <v>1</v>
      </c>
      <c r="E68" s="59">
        <f>C68*D68</f>
        <v>200</v>
      </c>
      <c r="F68" s="175"/>
      <c r="G68" s="60"/>
      <c r="H68" s="57"/>
      <c r="I68" s="56">
        <v>200</v>
      </c>
      <c r="J68" s="154">
        <v>1</v>
      </c>
      <c r="K68" s="59">
        <f t="shared" ref="K68:K71" si="19">I68*J68</f>
        <v>200</v>
      </c>
      <c r="L68" s="227"/>
      <c r="M68" s="70"/>
      <c r="N68" s="57"/>
      <c r="O68" s="56">
        <v>200</v>
      </c>
      <c r="P68" s="154">
        <v>1</v>
      </c>
      <c r="Q68" s="59">
        <f t="shared" ref="Q68:Q71" si="20">O68*P68</f>
        <v>200</v>
      </c>
      <c r="R68" s="227"/>
      <c r="S68" s="70"/>
      <c r="T68" s="13"/>
    </row>
    <row r="69" spans="1:24" s="7" customFormat="1" ht="21.6" x14ac:dyDescent="0.3">
      <c r="A69" s="56" t="s">
        <v>62</v>
      </c>
      <c r="B69" s="57"/>
      <c r="C69" s="56">
        <v>200</v>
      </c>
      <c r="D69" s="154">
        <v>1</v>
      </c>
      <c r="E69" s="59">
        <f>C69*D69</f>
        <v>200</v>
      </c>
      <c r="F69" s="175"/>
      <c r="G69" s="60"/>
      <c r="H69" s="57"/>
      <c r="I69" s="56">
        <v>200</v>
      </c>
      <c r="J69" s="154">
        <v>1</v>
      </c>
      <c r="K69" s="59">
        <f t="shared" si="19"/>
        <v>200</v>
      </c>
      <c r="L69" s="227"/>
      <c r="M69" s="70"/>
      <c r="N69" s="57"/>
      <c r="O69" s="56">
        <v>200</v>
      </c>
      <c r="P69" s="154">
        <v>1</v>
      </c>
      <c r="Q69" s="59">
        <f t="shared" si="20"/>
        <v>200</v>
      </c>
      <c r="R69" s="227"/>
      <c r="S69" s="70"/>
      <c r="T69" s="13"/>
    </row>
    <row r="70" spans="1:24" s="7" customFormat="1" ht="21.6" x14ac:dyDescent="0.3">
      <c r="A70" s="56" t="s">
        <v>63</v>
      </c>
      <c r="B70" s="57"/>
      <c r="C70" s="56">
        <v>75</v>
      </c>
      <c r="D70" s="154">
        <v>1</v>
      </c>
      <c r="E70" s="59">
        <f>C70*D70</f>
        <v>75</v>
      </c>
      <c r="F70" s="175"/>
      <c r="G70" s="60"/>
      <c r="H70" s="57"/>
      <c r="I70" s="56">
        <v>75</v>
      </c>
      <c r="J70" s="154">
        <v>1</v>
      </c>
      <c r="K70" s="59">
        <f t="shared" si="19"/>
        <v>75</v>
      </c>
      <c r="L70" s="227"/>
      <c r="M70" s="70"/>
      <c r="N70" s="57"/>
      <c r="O70" s="56">
        <v>75</v>
      </c>
      <c r="P70" s="154">
        <v>1</v>
      </c>
      <c r="Q70" s="59">
        <f t="shared" si="20"/>
        <v>75</v>
      </c>
      <c r="R70" s="227"/>
      <c r="S70" s="70"/>
      <c r="T70" s="13"/>
    </row>
    <row r="71" spans="1:24" s="9" customFormat="1" ht="21.6" x14ac:dyDescent="0.3">
      <c r="A71" s="63" t="s">
        <v>64</v>
      </c>
      <c r="B71" s="188"/>
      <c r="C71" s="63">
        <v>60</v>
      </c>
      <c r="D71" s="156">
        <v>4</v>
      </c>
      <c r="E71" s="64">
        <f>C71*D71</f>
        <v>240</v>
      </c>
      <c r="F71" s="176"/>
      <c r="G71" s="65"/>
      <c r="H71" s="62"/>
      <c r="I71" s="63">
        <v>60</v>
      </c>
      <c r="J71" s="156">
        <v>4</v>
      </c>
      <c r="K71" s="64">
        <f t="shared" si="19"/>
        <v>240</v>
      </c>
      <c r="L71" s="198"/>
      <c r="M71" s="71"/>
      <c r="N71" s="62"/>
      <c r="O71" s="63">
        <v>60</v>
      </c>
      <c r="P71" s="156">
        <v>4</v>
      </c>
      <c r="Q71" s="64">
        <f t="shared" si="20"/>
        <v>240</v>
      </c>
      <c r="R71" s="198"/>
      <c r="S71" s="71"/>
      <c r="T71" s="14"/>
    </row>
    <row r="72" spans="1:24" s="87" customFormat="1" ht="24" customHeight="1" x14ac:dyDescent="0.3">
      <c r="A72" s="140"/>
      <c r="B72" s="256"/>
      <c r="C72" s="282" t="s">
        <v>12</v>
      </c>
      <c r="D72" s="282"/>
      <c r="E72" s="168">
        <f>SUM(E68:E71)</f>
        <v>715</v>
      </c>
      <c r="F72" s="190"/>
      <c r="G72" s="191"/>
      <c r="H72" s="35"/>
      <c r="I72" s="282" t="s">
        <v>12</v>
      </c>
      <c r="J72" s="282"/>
      <c r="K72" s="168">
        <f>SUM(K68:K71)</f>
        <v>715</v>
      </c>
      <c r="L72" s="257"/>
      <c r="M72" s="258"/>
      <c r="N72" s="35"/>
      <c r="O72" s="282" t="s">
        <v>12</v>
      </c>
      <c r="P72" s="282"/>
      <c r="Q72" s="168">
        <f>SUM(Q68:Q71)</f>
        <v>715</v>
      </c>
      <c r="R72" s="257"/>
      <c r="S72" s="258"/>
      <c r="T72" s="108"/>
    </row>
    <row r="73" spans="1:24" s="108" customFormat="1" ht="12.6" customHeight="1" x14ac:dyDescent="0.3">
      <c r="A73" s="75"/>
      <c r="B73" s="75"/>
      <c r="C73" s="134"/>
      <c r="D73" s="134"/>
      <c r="E73" s="135"/>
      <c r="F73" s="136"/>
      <c r="G73" s="137"/>
      <c r="H73" s="76"/>
      <c r="I73" s="134"/>
      <c r="J73" s="134"/>
      <c r="K73" s="135"/>
      <c r="L73" s="136"/>
      <c r="M73" s="138"/>
      <c r="N73" s="76"/>
      <c r="O73" s="134"/>
      <c r="P73" s="134"/>
      <c r="Q73" s="135"/>
      <c r="R73" s="136"/>
      <c r="S73" s="139"/>
      <c r="T73" s="85"/>
      <c r="U73" s="85"/>
      <c r="V73" s="85"/>
      <c r="W73" s="85"/>
      <c r="X73" s="85"/>
    </row>
    <row r="74" spans="1:24" s="263" customFormat="1" ht="43.2" x14ac:dyDescent="0.45">
      <c r="A74" s="259" t="s">
        <v>65</v>
      </c>
      <c r="B74" s="260"/>
      <c r="C74" s="153" t="s">
        <v>10</v>
      </c>
      <c r="D74" s="54" t="s">
        <v>11</v>
      </c>
      <c r="E74" s="170" t="s">
        <v>12</v>
      </c>
      <c r="F74" s="54" t="s">
        <v>13</v>
      </c>
      <c r="G74" s="219" t="s">
        <v>14</v>
      </c>
      <c r="H74" s="261"/>
      <c r="I74" s="153" t="s">
        <v>10</v>
      </c>
      <c r="J74" s="54" t="s">
        <v>11</v>
      </c>
      <c r="K74" s="170" t="s">
        <v>12</v>
      </c>
      <c r="L74" s="54" t="s">
        <v>13</v>
      </c>
      <c r="M74" s="219" t="s">
        <v>14</v>
      </c>
      <c r="N74" s="261"/>
      <c r="O74" s="153" t="s">
        <v>10</v>
      </c>
      <c r="P74" s="54" t="s">
        <v>11</v>
      </c>
      <c r="Q74" s="170" t="s">
        <v>12</v>
      </c>
      <c r="R74" s="54" t="s">
        <v>13</v>
      </c>
      <c r="S74" s="219" t="s">
        <v>14</v>
      </c>
      <c r="T74" s="262"/>
    </row>
    <row r="75" spans="1:24" s="4" customFormat="1" ht="21.6" x14ac:dyDescent="0.3">
      <c r="A75" s="131" t="s">
        <v>66</v>
      </c>
      <c r="B75" s="132"/>
      <c r="C75" s="124"/>
      <c r="D75" s="181"/>
      <c r="E75" s="126"/>
      <c r="F75" s="182"/>
      <c r="G75" s="127"/>
      <c r="H75" s="128"/>
      <c r="I75" s="124"/>
      <c r="J75" s="181"/>
      <c r="K75" s="126"/>
      <c r="L75" s="230"/>
      <c r="M75" s="129"/>
      <c r="N75" s="128"/>
      <c r="O75" s="124"/>
      <c r="P75" s="181"/>
      <c r="Q75" s="130"/>
      <c r="R75" s="230"/>
      <c r="S75" s="129"/>
      <c r="T75" s="15"/>
    </row>
    <row r="76" spans="1:24" s="4" customFormat="1" ht="21.6" x14ac:dyDescent="0.3">
      <c r="A76" s="124" t="s">
        <v>67</v>
      </c>
      <c r="B76" s="125"/>
      <c r="C76" s="124">
        <v>400</v>
      </c>
      <c r="D76" s="181">
        <v>1</v>
      </c>
      <c r="E76" s="126">
        <f t="shared" ref="E76:E90" si="21">C76*D76</f>
        <v>400</v>
      </c>
      <c r="F76" s="182"/>
      <c r="G76" s="127"/>
      <c r="H76" s="128"/>
      <c r="I76" s="124">
        <v>400</v>
      </c>
      <c r="J76" s="181">
        <v>1</v>
      </c>
      <c r="K76" s="126">
        <f t="shared" ref="K76:K90" si="22">I76*J76</f>
        <v>400</v>
      </c>
      <c r="L76" s="230"/>
      <c r="M76" s="129"/>
      <c r="N76" s="128"/>
      <c r="O76" s="124">
        <v>400</v>
      </c>
      <c r="P76" s="181">
        <v>1</v>
      </c>
      <c r="Q76" s="126">
        <f t="shared" ref="Q76:Q90" si="23">O76*P76</f>
        <v>400</v>
      </c>
      <c r="R76" s="198"/>
      <c r="S76" s="129"/>
      <c r="T76" s="15"/>
    </row>
    <row r="77" spans="1:24" s="4" customFormat="1" ht="21.6" x14ac:dyDescent="0.3">
      <c r="A77" s="124" t="s">
        <v>68</v>
      </c>
      <c r="B77" s="125"/>
      <c r="C77" s="124">
        <v>75</v>
      </c>
      <c r="D77" s="181">
        <v>1</v>
      </c>
      <c r="E77" s="126">
        <f t="shared" si="21"/>
        <v>75</v>
      </c>
      <c r="F77" s="182"/>
      <c r="G77" s="127"/>
      <c r="H77" s="128"/>
      <c r="I77" s="124">
        <v>75</v>
      </c>
      <c r="J77" s="181">
        <v>1</v>
      </c>
      <c r="K77" s="126">
        <f t="shared" si="22"/>
        <v>75</v>
      </c>
      <c r="L77" s="230"/>
      <c r="M77" s="129"/>
      <c r="N77" s="128"/>
      <c r="O77" s="124">
        <v>75</v>
      </c>
      <c r="P77" s="181">
        <v>1</v>
      </c>
      <c r="Q77" s="126">
        <f t="shared" si="23"/>
        <v>75</v>
      </c>
      <c r="R77" s="198"/>
      <c r="S77" s="129"/>
      <c r="T77" s="15"/>
    </row>
    <row r="78" spans="1:24" s="4" customFormat="1" ht="21.6" x14ac:dyDescent="0.3">
      <c r="A78" s="124" t="s">
        <v>69</v>
      </c>
      <c r="B78" s="125"/>
      <c r="C78" s="124">
        <v>100</v>
      </c>
      <c r="D78" s="181">
        <v>1</v>
      </c>
      <c r="E78" s="126">
        <f t="shared" si="21"/>
        <v>100</v>
      </c>
      <c r="F78" s="182"/>
      <c r="G78" s="127"/>
      <c r="H78" s="128"/>
      <c r="I78" s="124">
        <v>100</v>
      </c>
      <c r="J78" s="181">
        <v>1</v>
      </c>
      <c r="K78" s="126">
        <f t="shared" si="22"/>
        <v>100</v>
      </c>
      <c r="L78" s="230"/>
      <c r="M78" s="129"/>
      <c r="N78" s="128"/>
      <c r="O78" s="124">
        <v>100</v>
      </c>
      <c r="P78" s="181">
        <v>1</v>
      </c>
      <c r="Q78" s="126">
        <f t="shared" si="23"/>
        <v>100</v>
      </c>
      <c r="R78" s="198"/>
      <c r="S78" s="129"/>
      <c r="T78" s="15"/>
    </row>
    <row r="79" spans="1:24" s="4" customFormat="1" ht="21.6" x14ac:dyDescent="0.3">
      <c r="A79" s="124" t="s">
        <v>70</v>
      </c>
      <c r="B79" s="125"/>
      <c r="C79" s="124">
        <v>100</v>
      </c>
      <c r="D79" s="181">
        <v>1</v>
      </c>
      <c r="E79" s="126">
        <f t="shared" si="21"/>
        <v>100</v>
      </c>
      <c r="F79" s="182"/>
      <c r="G79" s="127"/>
      <c r="H79" s="128"/>
      <c r="I79" s="124">
        <v>100</v>
      </c>
      <c r="J79" s="181">
        <v>1</v>
      </c>
      <c r="K79" s="126">
        <f t="shared" si="22"/>
        <v>100</v>
      </c>
      <c r="L79" s="230"/>
      <c r="M79" s="129"/>
      <c r="N79" s="128"/>
      <c r="O79" s="124">
        <v>100</v>
      </c>
      <c r="P79" s="181">
        <v>1</v>
      </c>
      <c r="Q79" s="126">
        <f t="shared" si="23"/>
        <v>100</v>
      </c>
      <c r="R79" s="198"/>
      <c r="S79" s="129"/>
      <c r="T79" s="15"/>
    </row>
    <row r="80" spans="1:24" s="4" customFormat="1" ht="21.6" x14ac:dyDescent="0.3">
      <c r="A80" s="124"/>
      <c r="B80" s="125"/>
      <c r="C80" s="124"/>
      <c r="D80" s="181"/>
      <c r="E80" s="126">
        <f t="shared" si="21"/>
        <v>0</v>
      </c>
      <c r="F80" s="182"/>
      <c r="G80" s="127"/>
      <c r="H80" s="128"/>
      <c r="I80" s="124"/>
      <c r="J80" s="181"/>
      <c r="K80" s="126">
        <f t="shared" si="22"/>
        <v>0</v>
      </c>
      <c r="L80" s="230"/>
      <c r="M80" s="129"/>
      <c r="N80" s="128"/>
      <c r="O80" s="124"/>
      <c r="P80" s="181"/>
      <c r="Q80" s="126">
        <f t="shared" si="23"/>
        <v>0</v>
      </c>
      <c r="R80" s="198"/>
      <c r="S80" s="129"/>
      <c r="T80" s="15"/>
    </row>
    <row r="81" spans="1:24" s="4" customFormat="1" ht="21.6" x14ac:dyDescent="0.3">
      <c r="A81" s="131" t="s">
        <v>71</v>
      </c>
      <c r="B81" s="132"/>
      <c r="C81" s="124"/>
      <c r="D81" s="181"/>
      <c r="E81" s="126">
        <f t="shared" si="21"/>
        <v>0</v>
      </c>
      <c r="F81" s="182"/>
      <c r="G81" s="127"/>
      <c r="H81" s="128"/>
      <c r="I81" s="124"/>
      <c r="J81" s="181"/>
      <c r="K81" s="126">
        <f t="shared" si="22"/>
        <v>0</v>
      </c>
      <c r="L81" s="230"/>
      <c r="M81" s="129"/>
      <c r="N81" s="128"/>
      <c r="O81" s="124"/>
      <c r="P81" s="181"/>
      <c r="Q81" s="126">
        <f t="shared" si="23"/>
        <v>0</v>
      </c>
      <c r="R81" s="198"/>
      <c r="S81" s="129"/>
      <c r="T81" s="15"/>
    </row>
    <row r="82" spans="1:24" s="4" customFormat="1" ht="21.6" x14ac:dyDescent="0.3">
      <c r="A82" s="124" t="s">
        <v>72</v>
      </c>
      <c r="B82" s="125"/>
      <c r="C82" s="124">
        <v>120</v>
      </c>
      <c r="D82" s="181">
        <v>1</v>
      </c>
      <c r="E82" s="126">
        <f t="shared" si="21"/>
        <v>120</v>
      </c>
      <c r="F82" s="182"/>
      <c r="G82" s="127"/>
      <c r="H82" s="128"/>
      <c r="I82" s="124">
        <v>120</v>
      </c>
      <c r="J82" s="181">
        <v>1</v>
      </c>
      <c r="K82" s="126">
        <f t="shared" si="22"/>
        <v>120</v>
      </c>
      <c r="L82" s="230"/>
      <c r="M82" s="129"/>
      <c r="N82" s="128"/>
      <c r="O82" s="124">
        <v>120</v>
      </c>
      <c r="P82" s="181">
        <v>1</v>
      </c>
      <c r="Q82" s="126">
        <f t="shared" si="23"/>
        <v>120</v>
      </c>
      <c r="R82" s="198"/>
      <c r="S82" s="129"/>
      <c r="T82" s="15"/>
    </row>
    <row r="83" spans="1:24" s="4" customFormat="1" ht="21.6" x14ac:dyDescent="0.3">
      <c r="A83" s="124" t="s">
        <v>73</v>
      </c>
      <c r="B83" s="125"/>
      <c r="C83" s="124">
        <v>90</v>
      </c>
      <c r="D83" s="181">
        <v>1</v>
      </c>
      <c r="E83" s="126">
        <f t="shared" si="21"/>
        <v>90</v>
      </c>
      <c r="F83" s="182"/>
      <c r="G83" s="127"/>
      <c r="H83" s="128"/>
      <c r="I83" s="124">
        <v>90</v>
      </c>
      <c r="J83" s="181">
        <v>1</v>
      </c>
      <c r="K83" s="126">
        <f t="shared" si="22"/>
        <v>90</v>
      </c>
      <c r="L83" s="230"/>
      <c r="M83" s="129"/>
      <c r="N83" s="128"/>
      <c r="O83" s="124">
        <v>90</v>
      </c>
      <c r="P83" s="181">
        <v>1</v>
      </c>
      <c r="Q83" s="126">
        <f t="shared" si="23"/>
        <v>90</v>
      </c>
      <c r="R83" s="198"/>
      <c r="S83" s="129"/>
      <c r="T83" s="15"/>
    </row>
    <row r="84" spans="1:24" s="4" customFormat="1" ht="21.6" x14ac:dyDescent="0.3">
      <c r="A84" s="124" t="s">
        <v>74</v>
      </c>
      <c r="B84" s="125"/>
      <c r="C84" s="124">
        <v>100</v>
      </c>
      <c r="D84" s="181">
        <v>1</v>
      </c>
      <c r="E84" s="126">
        <f t="shared" si="21"/>
        <v>100</v>
      </c>
      <c r="F84" s="182"/>
      <c r="G84" s="127"/>
      <c r="H84" s="128"/>
      <c r="I84" s="124">
        <v>100</v>
      </c>
      <c r="J84" s="181">
        <v>1</v>
      </c>
      <c r="K84" s="126">
        <f t="shared" si="22"/>
        <v>100</v>
      </c>
      <c r="L84" s="230"/>
      <c r="M84" s="129"/>
      <c r="N84" s="128"/>
      <c r="O84" s="124">
        <v>100</v>
      </c>
      <c r="P84" s="181">
        <v>1</v>
      </c>
      <c r="Q84" s="126">
        <f t="shared" si="23"/>
        <v>100</v>
      </c>
      <c r="R84" s="198"/>
      <c r="S84" s="129"/>
      <c r="T84" s="15"/>
    </row>
    <row r="85" spans="1:24" s="4" customFormat="1" ht="21.6" x14ac:dyDescent="0.3">
      <c r="A85" s="124" t="s">
        <v>75</v>
      </c>
      <c r="B85" s="125"/>
      <c r="C85" s="124">
        <v>175</v>
      </c>
      <c r="D85" s="181">
        <v>1</v>
      </c>
      <c r="E85" s="126">
        <f t="shared" si="21"/>
        <v>175</v>
      </c>
      <c r="F85" s="182"/>
      <c r="G85" s="127"/>
      <c r="H85" s="128"/>
      <c r="I85" s="124">
        <v>175</v>
      </c>
      <c r="J85" s="181">
        <v>1</v>
      </c>
      <c r="K85" s="126">
        <f t="shared" si="22"/>
        <v>175</v>
      </c>
      <c r="L85" s="230"/>
      <c r="M85" s="129"/>
      <c r="N85" s="128"/>
      <c r="O85" s="124">
        <v>175</v>
      </c>
      <c r="P85" s="181">
        <v>1</v>
      </c>
      <c r="Q85" s="126">
        <f t="shared" si="23"/>
        <v>175</v>
      </c>
      <c r="R85" s="198"/>
      <c r="S85" s="129"/>
      <c r="T85" s="15"/>
    </row>
    <row r="86" spans="1:24" s="4" customFormat="1" ht="21.6" x14ac:dyDescent="0.3">
      <c r="A86" s="124" t="s">
        <v>76</v>
      </c>
      <c r="B86" s="125"/>
      <c r="C86" s="124">
        <v>80</v>
      </c>
      <c r="D86" s="181">
        <v>1</v>
      </c>
      <c r="E86" s="126">
        <f t="shared" si="21"/>
        <v>80</v>
      </c>
      <c r="F86" s="182"/>
      <c r="G86" s="127"/>
      <c r="H86" s="128"/>
      <c r="I86" s="124">
        <v>80</v>
      </c>
      <c r="J86" s="181">
        <v>1</v>
      </c>
      <c r="K86" s="126">
        <f t="shared" si="22"/>
        <v>80</v>
      </c>
      <c r="L86" s="230"/>
      <c r="M86" s="129"/>
      <c r="N86" s="128"/>
      <c r="O86" s="124">
        <v>80</v>
      </c>
      <c r="P86" s="181">
        <v>1</v>
      </c>
      <c r="Q86" s="126">
        <f t="shared" si="23"/>
        <v>80</v>
      </c>
      <c r="R86" s="198"/>
      <c r="S86" s="129"/>
      <c r="T86" s="15"/>
    </row>
    <row r="87" spans="1:24" s="4" customFormat="1" ht="21.6" x14ac:dyDescent="0.3">
      <c r="A87" s="124" t="s">
        <v>77</v>
      </c>
      <c r="B87" s="125"/>
      <c r="C87" s="124">
        <v>60</v>
      </c>
      <c r="D87" s="181">
        <v>1</v>
      </c>
      <c r="E87" s="126">
        <f t="shared" si="21"/>
        <v>60</v>
      </c>
      <c r="F87" s="182"/>
      <c r="G87" s="127"/>
      <c r="H87" s="128"/>
      <c r="I87" s="124">
        <v>60</v>
      </c>
      <c r="J87" s="181">
        <v>1</v>
      </c>
      <c r="K87" s="126">
        <f t="shared" si="22"/>
        <v>60</v>
      </c>
      <c r="L87" s="230"/>
      <c r="M87" s="129"/>
      <c r="N87" s="128"/>
      <c r="O87" s="124">
        <v>60</v>
      </c>
      <c r="P87" s="181">
        <v>1</v>
      </c>
      <c r="Q87" s="126">
        <f t="shared" si="23"/>
        <v>60</v>
      </c>
      <c r="R87" s="198"/>
      <c r="S87" s="129"/>
      <c r="T87" s="15"/>
    </row>
    <row r="88" spans="1:24" s="4" customFormat="1" ht="21.6" x14ac:dyDescent="0.3">
      <c r="A88" s="124" t="s">
        <v>78</v>
      </c>
      <c r="B88" s="125"/>
      <c r="C88" s="124">
        <v>10</v>
      </c>
      <c r="D88" s="181">
        <v>1</v>
      </c>
      <c r="E88" s="126">
        <f t="shared" si="21"/>
        <v>10</v>
      </c>
      <c r="F88" s="182"/>
      <c r="G88" s="127"/>
      <c r="H88" s="128"/>
      <c r="I88" s="124">
        <v>10</v>
      </c>
      <c r="J88" s="181">
        <v>1</v>
      </c>
      <c r="K88" s="126">
        <f t="shared" si="22"/>
        <v>10</v>
      </c>
      <c r="L88" s="230"/>
      <c r="M88" s="129"/>
      <c r="N88" s="128"/>
      <c r="O88" s="124">
        <v>10</v>
      </c>
      <c r="P88" s="181">
        <v>1</v>
      </c>
      <c r="Q88" s="126">
        <f t="shared" si="23"/>
        <v>10</v>
      </c>
      <c r="R88" s="198"/>
      <c r="S88" s="129"/>
      <c r="T88" s="15"/>
    </row>
    <row r="89" spans="1:24" s="4" customFormat="1" ht="21.6" x14ac:dyDescent="0.3">
      <c r="A89" s="124" t="s">
        <v>79</v>
      </c>
      <c r="B89" s="125"/>
      <c r="C89" s="124">
        <v>25</v>
      </c>
      <c r="D89" s="181">
        <v>4</v>
      </c>
      <c r="E89" s="126">
        <f t="shared" si="21"/>
        <v>100</v>
      </c>
      <c r="F89" s="182"/>
      <c r="G89" s="127"/>
      <c r="H89" s="128"/>
      <c r="I89" s="124">
        <v>25</v>
      </c>
      <c r="J89" s="181">
        <v>4</v>
      </c>
      <c r="K89" s="126">
        <f t="shared" si="22"/>
        <v>100</v>
      </c>
      <c r="L89" s="230"/>
      <c r="M89" s="129"/>
      <c r="N89" s="128"/>
      <c r="O89" s="124">
        <v>25</v>
      </c>
      <c r="P89" s="181">
        <v>4</v>
      </c>
      <c r="Q89" s="126">
        <f t="shared" si="23"/>
        <v>100</v>
      </c>
      <c r="R89" s="198"/>
      <c r="S89" s="129"/>
      <c r="T89" s="15"/>
    </row>
    <row r="90" spans="1:24" s="279" customFormat="1" ht="21.6" x14ac:dyDescent="0.3">
      <c r="A90" s="118" t="s">
        <v>80</v>
      </c>
      <c r="B90" s="274"/>
      <c r="C90" s="118">
        <v>10</v>
      </c>
      <c r="D90" s="193">
        <v>1</v>
      </c>
      <c r="E90" s="119">
        <f t="shared" si="21"/>
        <v>10</v>
      </c>
      <c r="F90" s="194"/>
      <c r="G90" s="133"/>
      <c r="H90" s="275"/>
      <c r="I90" s="118">
        <v>10</v>
      </c>
      <c r="J90" s="193">
        <v>1</v>
      </c>
      <c r="K90" s="119">
        <f t="shared" si="22"/>
        <v>10</v>
      </c>
      <c r="L90" s="276"/>
      <c r="M90" s="277"/>
      <c r="N90" s="275"/>
      <c r="O90" s="118">
        <v>10</v>
      </c>
      <c r="P90" s="193">
        <v>1</v>
      </c>
      <c r="Q90" s="119">
        <f t="shared" si="23"/>
        <v>10</v>
      </c>
      <c r="R90" s="198"/>
      <c r="S90" s="277"/>
      <c r="T90" s="278"/>
    </row>
    <row r="91" spans="1:24" s="87" customFormat="1" ht="24" customHeight="1" x14ac:dyDescent="0.3">
      <c r="A91" s="140"/>
      <c r="B91" s="256"/>
      <c r="C91" s="282" t="s">
        <v>12</v>
      </c>
      <c r="D91" s="282"/>
      <c r="E91" s="168">
        <f>SUM(E76:E90)</f>
        <v>1420</v>
      </c>
      <c r="F91" s="190"/>
      <c r="G91" s="191"/>
      <c r="H91" s="35"/>
      <c r="I91" s="282" t="s">
        <v>12</v>
      </c>
      <c r="J91" s="282"/>
      <c r="K91" s="168">
        <f>SUM(K76:K90)</f>
        <v>1420</v>
      </c>
      <c r="L91" s="257"/>
      <c r="M91" s="258"/>
      <c r="N91" s="35"/>
      <c r="O91" s="282" t="s">
        <v>12</v>
      </c>
      <c r="P91" s="282"/>
      <c r="Q91" s="168">
        <f>SUM(Q76:Q90)</f>
        <v>1420</v>
      </c>
      <c r="R91" s="257"/>
      <c r="S91" s="258"/>
      <c r="T91" s="108"/>
    </row>
    <row r="92" spans="1:24" s="108" customFormat="1" ht="12.6" customHeight="1" x14ac:dyDescent="0.3">
      <c r="A92" s="75"/>
      <c r="B92" s="75"/>
      <c r="C92" s="134"/>
      <c r="D92" s="134"/>
      <c r="E92" s="135"/>
      <c r="F92" s="136"/>
      <c r="G92" s="137"/>
      <c r="H92" s="76"/>
      <c r="I92" s="134"/>
      <c r="J92" s="134"/>
      <c r="K92" s="135"/>
      <c r="L92" s="136"/>
      <c r="M92" s="138"/>
      <c r="N92" s="76"/>
      <c r="O92" s="134"/>
      <c r="P92" s="134"/>
      <c r="Q92" s="135"/>
      <c r="R92" s="136"/>
      <c r="S92" s="139"/>
      <c r="T92" s="85"/>
      <c r="U92" s="85"/>
      <c r="V92" s="85"/>
      <c r="W92" s="85"/>
      <c r="X92" s="85"/>
    </row>
    <row r="93" spans="1:24" s="263" customFormat="1" ht="43.2" x14ac:dyDescent="0.45">
      <c r="A93" s="259" t="s">
        <v>81</v>
      </c>
      <c r="B93" s="260"/>
      <c r="C93" s="153" t="s">
        <v>10</v>
      </c>
      <c r="D93" s="54" t="s">
        <v>11</v>
      </c>
      <c r="E93" s="170" t="s">
        <v>12</v>
      </c>
      <c r="F93" s="54" t="s">
        <v>13</v>
      </c>
      <c r="G93" s="219" t="s">
        <v>14</v>
      </c>
      <c r="H93" s="261"/>
      <c r="I93" s="153" t="s">
        <v>10</v>
      </c>
      <c r="J93" s="54" t="s">
        <v>11</v>
      </c>
      <c r="K93" s="170" t="s">
        <v>12</v>
      </c>
      <c r="L93" s="54" t="s">
        <v>13</v>
      </c>
      <c r="M93" s="219" t="s">
        <v>14</v>
      </c>
      <c r="N93" s="261"/>
      <c r="O93" s="153" t="s">
        <v>10</v>
      </c>
      <c r="P93" s="54" t="s">
        <v>11</v>
      </c>
      <c r="Q93" s="170" t="s">
        <v>12</v>
      </c>
      <c r="R93" s="54" t="s">
        <v>13</v>
      </c>
      <c r="S93" s="219" t="s">
        <v>14</v>
      </c>
      <c r="T93" s="262"/>
    </row>
    <row r="94" spans="1:24" s="7" customFormat="1" ht="21.6" x14ac:dyDescent="0.3">
      <c r="A94" s="58" t="s">
        <v>82</v>
      </c>
      <c r="B94" s="112"/>
      <c r="C94" s="58">
        <v>200</v>
      </c>
      <c r="D94" s="154">
        <v>1</v>
      </c>
      <c r="E94" s="59">
        <f t="shared" ref="E94:E100" si="24">C94*D94</f>
        <v>200</v>
      </c>
      <c r="F94" s="175" t="s">
        <v>18</v>
      </c>
      <c r="G94" s="60"/>
      <c r="H94" s="57"/>
      <c r="I94" s="58">
        <v>200</v>
      </c>
      <c r="J94" s="154">
        <v>1</v>
      </c>
      <c r="K94" s="59">
        <f t="shared" ref="K94:K100" si="25">I94*J94</f>
        <v>200</v>
      </c>
      <c r="L94" s="227"/>
      <c r="M94" s="70"/>
      <c r="N94" s="57"/>
      <c r="O94" s="58">
        <v>200</v>
      </c>
      <c r="P94" s="154">
        <v>1</v>
      </c>
      <c r="Q94" s="59">
        <f t="shared" ref="Q94:Q100" si="26">O94*P94</f>
        <v>200</v>
      </c>
      <c r="R94" s="227"/>
      <c r="S94" s="70"/>
      <c r="T94" s="13"/>
    </row>
    <row r="95" spans="1:24" s="7" customFormat="1" ht="21.6" x14ac:dyDescent="0.3">
      <c r="A95" s="58" t="s">
        <v>83</v>
      </c>
      <c r="B95" s="112"/>
      <c r="C95" s="58">
        <v>100</v>
      </c>
      <c r="D95" s="154">
        <v>1</v>
      </c>
      <c r="E95" s="59">
        <f t="shared" si="24"/>
        <v>100</v>
      </c>
      <c r="F95" s="175" t="s">
        <v>18</v>
      </c>
      <c r="G95" s="60"/>
      <c r="H95" s="57"/>
      <c r="I95" s="58">
        <v>100</v>
      </c>
      <c r="J95" s="154">
        <v>1</v>
      </c>
      <c r="K95" s="59">
        <f t="shared" si="25"/>
        <v>100</v>
      </c>
      <c r="L95" s="227"/>
      <c r="M95" s="70"/>
      <c r="N95" s="57"/>
      <c r="O95" s="58">
        <v>100</v>
      </c>
      <c r="P95" s="154">
        <v>1</v>
      </c>
      <c r="Q95" s="59">
        <f t="shared" si="26"/>
        <v>100</v>
      </c>
      <c r="R95" s="227"/>
      <c r="S95" s="70"/>
      <c r="T95" s="13"/>
    </row>
    <row r="96" spans="1:24" s="7" customFormat="1" ht="21.6" x14ac:dyDescent="0.3">
      <c r="A96" s="58" t="s">
        <v>84</v>
      </c>
      <c r="B96" s="112"/>
      <c r="C96" s="58">
        <v>100</v>
      </c>
      <c r="D96" s="154">
        <v>1</v>
      </c>
      <c r="E96" s="59">
        <f t="shared" si="24"/>
        <v>100</v>
      </c>
      <c r="F96" s="175" t="s">
        <v>18</v>
      </c>
      <c r="G96" s="60"/>
      <c r="H96" s="57"/>
      <c r="I96" s="58">
        <v>100</v>
      </c>
      <c r="J96" s="154">
        <v>1</v>
      </c>
      <c r="K96" s="59">
        <f t="shared" si="25"/>
        <v>100</v>
      </c>
      <c r="L96" s="227"/>
      <c r="M96" s="70"/>
      <c r="N96" s="57"/>
      <c r="O96" s="58">
        <v>100</v>
      </c>
      <c r="P96" s="154">
        <v>1</v>
      </c>
      <c r="Q96" s="59">
        <f t="shared" si="26"/>
        <v>100</v>
      </c>
      <c r="R96" s="227"/>
      <c r="S96" s="70"/>
      <c r="T96" s="13"/>
    </row>
    <row r="97" spans="1:24" s="7" customFormat="1" ht="21.6" x14ac:dyDescent="0.3">
      <c r="A97" s="58" t="s">
        <v>85</v>
      </c>
      <c r="B97" s="112"/>
      <c r="C97" s="58">
        <v>125</v>
      </c>
      <c r="D97" s="154">
        <v>1</v>
      </c>
      <c r="E97" s="59">
        <f t="shared" si="24"/>
        <v>125</v>
      </c>
      <c r="F97" s="175" t="s">
        <v>18</v>
      </c>
      <c r="G97" s="60"/>
      <c r="H97" s="57"/>
      <c r="I97" s="58">
        <v>125</v>
      </c>
      <c r="J97" s="154">
        <v>1</v>
      </c>
      <c r="K97" s="59">
        <f t="shared" si="25"/>
        <v>125</v>
      </c>
      <c r="L97" s="227"/>
      <c r="M97" s="70"/>
      <c r="N97" s="57"/>
      <c r="O97" s="58">
        <v>125</v>
      </c>
      <c r="P97" s="154">
        <v>1</v>
      </c>
      <c r="Q97" s="59">
        <f t="shared" si="26"/>
        <v>125</v>
      </c>
      <c r="R97" s="227"/>
      <c r="S97" s="70"/>
      <c r="T97" s="13"/>
    </row>
    <row r="98" spans="1:24" s="7" customFormat="1" ht="21.6" x14ac:dyDescent="0.3">
      <c r="A98" s="58" t="s">
        <v>86</v>
      </c>
      <c r="B98" s="112"/>
      <c r="C98" s="58">
        <v>15</v>
      </c>
      <c r="D98" s="154">
        <v>2</v>
      </c>
      <c r="E98" s="59">
        <f t="shared" si="24"/>
        <v>30</v>
      </c>
      <c r="F98" s="175" t="s">
        <v>18</v>
      </c>
      <c r="G98" s="60"/>
      <c r="H98" s="57"/>
      <c r="I98" s="58">
        <v>15</v>
      </c>
      <c r="J98" s="154">
        <v>2</v>
      </c>
      <c r="K98" s="59">
        <f t="shared" si="25"/>
        <v>30</v>
      </c>
      <c r="L98" s="227"/>
      <c r="M98" s="70"/>
      <c r="N98" s="57"/>
      <c r="O98" s="58">
        <v>15</v>
      </c>
      <c r="P98" s="154">
        <v>2</v>
      </c>
      <c r="Q98" s="59">
        <f t="shared" si="26"/>
        <v>30</v>
      </c>
      <c r="R98" s="227"/>
      <c r="S98" s="70"/>
      <c r="T98" s="13"/>
    </row>
    <row r="99" spans="1:24" s="7" customFormat="1" ht="21.6" x14ac:dyDescent="0.3">
      <c r="A99" s="58" t="s">
        <v>87</v>
      </c>
      <c r="B99" s="112"/>
      <c r="C99" s="58">
        <v>100</v>
      </c>
      <c r="D99" s="154">
        <v>1</v>
      </c>
      <c r="E99" s="59">
        <f t="shared" si="24"/>
        <v>100</v>
      </c>
      <c r="F99" s="175" t="s">
        <v>18</v>
      </c>
      <c r="G99" s="60"/>
      <c r="H99" s="57"/>
      <c r="I99" s="58">
        <v>100</v>
      </c>
      <c r="J99" s="154">
        <v>1</v>
      </c>
      <c r="K99" s="59">
        <f t="shared" si="25"/>
        <v>100</v>
      </c>
      <c r="L99" s="227"/>
      <c r="M99" s="70"/>
      <c r="N99" s="57"/>
      <c r="O99" s="58">
        <v>100</v>
      </c>
      <c r="P99" s="154">
        <v>1</v>
      </c>
      <c r="Q99" s="59">
        <f t="shared" si="26"/>
        <v>100</v>
      </c>
      <c r="R99" s="227"/>
      <c r="S99" s="70"/>
      <c r="T99" s="13"/>
    </row>
    <row r="100" spans="1:24" s="9" customFormat="1" ht="21.6" x14ac:dyDescent="0.3">
      <c r="A100" s="63" t="s">
        <v>88</v>
      </c>
      <c r="B100" s="188"/>
      <c r="C100" s="63">
        <v>100</v>
      </c>
      <c r="D100" s="156">
        <v>2</v>
      </c>
      <c r="E100" s="64">
        <f t="shared" si="24"/>
        <v>200</v>
      </c>
      <c r="F100" s="189" t="s">
        <v>18</v>
      </c>
      <c r="G100" s="65"/>
      <c r="H100" s="62"/>
      <c r="I100" s="63">
        <v>100</v>
      </c>
      <c r="J100" s="156">
        <v>2</v>
      </c>
      <c r="K100" s="64">
        <f t="shared" si="25"/>
        <v>200</v>
      </c>
      <c r="L100" s="198"/>
      <c r="M100" s="71"/>
      <c r="N100" s="62"/>
      <c r="O100" s="63">
        <v>100</v>
      </c>
      <c r="P100" s="156">
        <v>2</v>
      </c>
      <c r="Q100" s="64">
        <f t="shared" si="26"/>
        <v>200</v>
      </c>
      <c r="R100" s="198"/>
      <c r="S100" s="71"/>
      <c r="T100" s="14"/>
    </row>
    <row r="101" spans="1:24" s="266" customFormat="1" ht="23.4" x14ac:dyDescent="0.3">
      <c r="A101" s="140"/>
      <c r="B101" s="256"/>
      <c r="C101" s="282" t="s">
        <v>12</v>
      </c>
      <c r="D101" s="282"/>
      <c r="E101" s="168">
        <f>SUM(E94:E100)</f>
        <v>855</v>
      </c>
      <c r="F101" s="190"/>
      <c r="G101" s="191"/>
      <c r="H101" s="62"/>
      <c r="I101" s="282" t="s">
        <v>12</v>
      </c>
      <c r="J101" s="282"/>
      <c r="K101" s="168">
        <f>SUM(K94:K100)</f>
        <v>855</v>
      </c>
      <c r="L101" s="257"/>
      <c r="M101" s="264"/>
      <c r="N101" s="62"/>
      <c r="O101" s="282" t="s">
        <v>12</v>
      </c>
      <c r="P101" s="282"/>
      <c r="Q101" s="168">
        <f>SUM(Q94:Q100)</f>
        <v>855</v>
      </c>
      <c r="R101" s="257"/>
      <c r="S101" s="264"/>
      <c r="T101" s="265"/>
    </row>
    <row r="102" spans="1:24" s="108" customFormat="1" ht="12.6" customHeight="1" x14ac:dyDescent="0.3">
      <c r="A102" s="75"/>
      <c r="B102" s="75"/>
      <c r="C102" s="134"/>
      <c r="D102" s="134"/>
      <c r="E102" s="135"/>
      <c r="F102" s="136"/>
      <c r="G102" s="137"/>
      <c r="H102" s="76"/>
      <c r="I102" s="134"/>
      <c r="J102" s="134"/>
      <c r="K102" s="135"/>
      <c r="L102" s="136"/>
      <c r="M102" s="138"/>
      <c r="N102" s="76"/>
      <c r="O102" s="134"/>
      <c r="P102" s="134"/>
      <c r="Q102" s="135"/>
      <c r="R102" s="136"/>
      <c r="S102" s="139"/>
      <c r="T102" s="85"/>
      <c r="U102" s="85"/>
      <c r="V102" s="85"/>
      <c r="W102" s="85"/>
      <c r="X102" s="85"/>
    </row>
    <row r="103" spans="1:24" s="84" customFormat="1" ht="43.2" x14ac:dyDescent="0.45">
      <c r="A103" s="259" t="s">
        <v>89</v>
      </c>
      <c r="B103" s="267"/>
      <c r="C103" s="153" t="s">
        <v>10</v>
      </c>
      <c r="D103" s="54" t="s">
        <v>11</v>
      </c>
      <c r="E103" s="170" t="s">
        <v>12</v>
      </c>
      <c r="F103" s="54" t="s">
        <v>13</v>
      </c>
      <c r="G103" s="219" t="s">
        <v>14</v>
      </c>
      <c r="H103" s="104"/>
      <c r="I103" s="153" t="s">
        <v>10</v>
      </c>
      <c r="J103" s="54" t="s">
        <v>11</v>
      </c>
      <c r="K103" s="271" t="s">
        <v>12</v>
      </c>
      <c r="L103" s="54" t="s">
        <v>13</v>
      </c>
      <c r="M103" s="55" t="s">
        <v>14</v>
      </c>
      <c r="N103" s="104"/>
      <c r="O103" s="153" t="s">
        <v>10</v>
      </c>
      <c r="P103" s="54" t="s">
        <v>11</v>
      </c>
      <c r="Q103" s="170" t="s">
        <v>12</v>
      </c>
      <c r="R103" s="54" t="s">
        <v>13</v>
      </c>
      <c r="S103" s="219" t="s">
        <v>14</v>
      </c>
      <c r="T103" s="83"/>
    </row>
    <row r="104" spans="1:24" s="7" customFormat="1" ht="21.6" x14ac:dyDescent="0.3">
      <c r="A104" s="88" t="s">
        <v>90</v>
      </c>
      <c r="B104" s="112"/>
      <c r="C104" s="58">
        <v>1</v>
      </c>
      <c r="D104" s="154">
        <v>1</v>
      </c>
      <c r="E104" s="59">
        <f>C104*D104</f>
        <v>1</v>
      </c>
      <c r="F104" s="175"/>
      <c r="G104" s="60"/>
      <c r="H104" s="57"/>
      <c r="I104" s="58">
        <v>1</v>
      </c>
      <c r="J104" s="154">
        <v>1</v>
      </c>
      <c r="K104" s="59">
        <f t="shared" ref="K104:K105" si="27">I104*J104</f>
        <v>1</v>
      </c>
      <c r="L104" s="73"/>
      <c r="M104" s="70"/>
      <c r="N104" s="57"/>
      <c r="O104" s="58">
        <v>1</v>
      </c>
      <c r="P104" s="154">
        <v>1</v>
      </c>
      <c r="Q104" s="59">
        <f t="shared" ref="Q104:Q105" si="28">O104*P104</f>
        <v>1</v>
      </c>
      <c r="R104" s="227"/>
      <c r="S104" s="70"/>
      <c r="T104" s="13"/>
    </row>
    <row r="105" spans="1:24" s="9" customFormat="1" ht="21.6" x14ac:dyDescent="0.3">
      <c r="A105" s="63" t="s">
        <v>90</v>
      </c>
      <c r="B105" s="188"/>
      <c r="C105" s="63">
        <v>1</v>
      </c>
      <c r="D105" s="156">
        <v>1</v>
      </c>
      <c r="E105" s="64">
        <f>C105*D105</f>
        <v>1</v>
      </c>
      <c r="F105" s="176"/>
      <c r="G105" s="65"/>
      <c r="H105" s="62"/>
      <c r="I105" s="63">
        <v>1</v>
      </c>
      <c r="J105" s="156">
        <v>1</v>
      </c>
      <c r="K105" s="64">
        <f t="shared" si="27"/>
        <v>1</v>
      </c>
      <c r="L105" s="99"/>
      <c r="M105" s="71"/>
      <c r="N105" s="62"/>
      <c r="O105" s="63">
        <v>1</v>
      </c>
      <c r="P105" s="156">
        <v>1</v>
      </c>
      <c r="Q105" s="64">
        <f t="shared" si="28"/>
        <v>1</v>
      </c>
      <c r="R105" s="198"/>
      <c r="S105" s="71"/>
      <c r="T105" s="14"/>
    </row>
    <row r="106" spans="1:24" s="87" customFormat="1" ht="24" customHeight="1" x14ac:dyDescent="0.3">
      <c r="A106" s="140"/>
      <c r="B106" s="256"/>
      <c r="C106" s="282" t="s">
        <v>12</v>
      </c>
      <c r="D106" s="282"/>
      <c r="E106" s="168">
        <f>SUM(E104:E105)</f>
        <v>2</v>
      </c>
      <c r="F106" s="190"/>
      <c r="G106" s="191"/>
      <c r="H106" s="35"/>
      <c r="I106" s="282" t="s">
        <v>12</v>
      </c>
      <c r="J106" s="282"/>
      <c r="K106" s="168">
        <f>SUM(K104:K105)</f>
        <v>2</v>
      </c>
      <c r="L106" s="257"/>
      <c r="M106" s="258"/>
      <c r="N106" s="35"/>
      <c r="O106" s="282" t="s">
        <v>12</v>
      </c>
      <c r="P106" s="282"/>
      <c r="Q106" s="168">
        <f>SUM(Q104:Q105)</f>
        <v>2</v>
      </c>
      <c r="R106" s="257"/>
      <c r="S106" s="258"/>
      <c r="T106" s="108"/>
    </row>
    <row r="107" spans="1:24" s="108" customFormat="1" ht="12.6" customHeight="1" x14ac:dyDescent="0.3">
      <c r="A107" s="75"/>
      <c r="B107" s="75"/>
      <c r="C107" s="134"/>
      <c r="D107" s="134"/>
      <c r="E107" s="135"/>
      <c r="F107" s="136"/>
      <c r="G107" s="137"/>
      <c r="H107" s="76"/>
      <c r="I107" s="134"/>
      <c r="J107" s="134"/>
      <c r="K107" s="135"/>
      <c r="L107" s="136"/>
      <c r="M107" s="138"/>
      <c r="N107" s="76"/>
      <c r="O107" s="134"/>
      <c r="P107" s="134"/>
      <c r="Q107" s="135"/>
      <c r="R107" s="136"/>
      <c r="S107" s="139"/>
      <c r="T107" s="85"/>
      <c r="U107" s="85"/>
      <c r="V107" s="85"/>
      <c r="W107" s="85"/>
      <c r="X107" s="85"/>
    </row>
    <row r="108" spans="1:24" s="9" customFormat="1" ht="39.9" customHeight="1" x14ac:dyDescent="0.3">
      <c r="A108" s="284" t="s">
        <v>91</v>
      </c>
      <c r="B108" s="188"/>
      <c r="C108" s="286" t="s">
        <v>92</v>
      </c>
      <c r="D108" s="286"/>
      <c r="E108" s="286"/>
      <c r="F108" s="197" t="s">
        <v>93</v>
      </c>
      <c r="G108" s="273" t="s">
        <v>94</v>
      </c>
      <c r="H108" s="62"/>
      <c r="I108" s="198"/>
      <c r="J108" s="156"/>
      <c r="K108" s="184"/>
      <c r="L108" s="197" t="s">
        <v>93</v>
      </c>
      <c r="M108" s="199" t="s">
        <v>95</v>
      </c>
      <c r="N108" s="62"/>
      <c r="O108" s="198"/>
      <c r="P108" s="156"/>
      <c r="Q108" s="184"/>
      <c r="R108" s="197" t="s">
        <v>93</v>
      </c>
      <c r="S108" s="199" t="s">
        <v>95</v>
      </c>
      <c r="T108" s="14"/>
    </row>
    <row r="109" spans="1:24" s="27" customFormat="1" ht="26.1" customHeight="1" x14ac:dyDescent="0.45">
      <c r="A109" s="284"/>
      <c r="B109" s="44"/>
      <c r="C109" s="285" t="s">
        <v>96</v>
      </c>
      <c r="D109" s="285"/>
      <c r="E109" s="285"/>
      <c r="F109" s="170"/>
      <c r="G109" s="183">
        <f>E31+E37+E46+E55+E65+E72+E91+E101+E106</f>
        <v>38804.5</v>
      </c>
      <c r="H109" s="45"/>
      <c r="I109" s="283" t="s">
        <v>96</v>
      </c>
      <c r="J109" s="283"/>
      <c r="K109" s="283"/>
      <c r="L109" s="170"/>
      <c r="M109" s="183">
        <f>K31+K37+K46+K55+K65+K72+K91+K101+K106</f>
        <v>38724.5</v>
      </c>
      <c r="N109" s="45"/>
      <c r="O109" s="298" t="s">
        <v>96</v>
      </c>
      <c r="P109" s="298"/>
      <c r="Q109" s="298"/>
      <c r="R109" s="170"/>
      <c r="S109" s="183">
        <f>Q31+Q37+Q46+Q55+Q65+Q72+Q91+Q101+Q106</f>
        <v>38724.5</v>
      </c>
      <c r="T109" s="28"/>
    </row>
    <row r="110" spans="1:24" s="30" customFormat="1" ht="23.4" customHeight="1" x14ac:dyDescent="0.3">
      <c r="A110" s="284"/>
      <c r="B110" s="46"/>
      <c r="C110" s="281" t="s">
        <v>97</v>
      </c>
      <c r="D110" s="281"/>
      <c r="E110" s="281"/>
      <c r="F110" s="185">
        <v>0.1</v>
      </c>
      <c r="G110" s="94">
        <f>F110*G109</f>
        <v>3880.4500000000003</v>
      </c>
      <c r="H110" s="47"/>
      <c r="I110" s="299" t="s">
        <v>97</v>
      </c>
      <c r="J110" s="299"/>
      <c r="K110" s="299"/>
      <c r="L110" s="185">
        <v>0.1</v>
      </c>
      <c r="M110" s="94">
        <f>L110*M109</f>
        <v>3872.4500000000003</v>
      </c>
      <c r="N110" s="47"/>
      <c r="O110" s="299" t="s">
        <v>97</v>
      </c>
      <c r="P110" s="299"/>
      <c r="Q110" s="299"/>
      <c r="R110" s="185">
        <v>0.1</v>
      </c>
      <c r="S110" s="94">
        <f>R110*S109</f>
        <v>3872.4500000000003</v>
      </c>
      <c r="T110" s="29"/>
    </row>
    <row r="111" spans="1:24" s="144" customFormat="1" ht="39.9" customHeight="1" x14ac:dyDescent="0.3">
      <c r="A111" s="284"/>
      <c r="B111" s="141"/>
      <c r="C111" s="281" t="s">
        <v>98</v>
      </c>
      <c r="D111" s="281"/>
      <c r="E111" s="281"/>
      <c r="F111" s="186">
        <v>0.2</v>
      </c>
      <c r="G111" s="94">
        <f>F111*G109</f>
        <v>7760.9000000000005</v>
      </c>
      <c r="H111" s="142"/>
      <c r="I111" s="299" t="s">
        <v>98</v>
      </c>
      <c r="J111" s="299"/>
      <c r="K111" s="299"/>
      <c r="L111" s="186">
        <v>0.2</v>
      </c>
      <c r="M111" s="196">
        <f>L111*M109</f>
        <v>7744.9000000000005</v>
      </c>
      <c r="N111" s="142"/>
      <c r="O111" s="299" t="s">
        <v>98</v>
      </c>
      <c r="P111" s="299"/>
      <c r="Q111" s="299"/>
      <c r="R111" s="186">
        <v>0.2</v>
      </c>
      <c r="S111" s="94">
        <f>R111*S109</f>
        <v>7744.9000000000005</v>
      </c>
      <c r="T111" s="143"/>
    </row>
    <row r="112" spans="1:24" s="87" customFormat="1" ht="24" x14ac:dyDescent="0.3">
      <c r="A112" s="284"/>
      <c r="B112" s="145"/>
      <c r="C112" s="281" t="s">
        <v>99</v>
      </c>
      <c r="D112" s="281"/>
      <c r="E112" s="281"/>
      <c r="F112" s="187"/>
      <c r="G112" s="94">
        <f>SUM(G109:G111)</f>
        <v>50445.85</v>
      </c>
      <c r="H112" s="107"/>
      <c r="I112" s="299" t="s">
        <v>99</v>
      </c>
      <c r="J112" s="299"/>
      <c r="K112" s="299"/>
      <c r="L112" s="187"/>
      <c r="M112" s="94">
        <f>SUM(M109:M111)</f>
        <v>50341.85</v>
      </c>
      <c r="N112" s="107"/>
      <c r="O112" s="299" t="s">
        <v>99</v>
      </c>
      <c r="P112" s="299"/>
      <c r="Q112" s="299"/>
      <c r="R112" s="187"/>
      <c r="S112" s="94">
        <f>SUM(S109:S111)</f>
        <v>50341.85</v>
      </c>
      <c r="T112" s="108"/>
    </row>
    <row r="113" spans="1:24" s="146" customFormat="1" ht="26.1" customHeight="1" x14ac:dyDescent="0.3">
      <c r="A113" s="284"/>
      <c r="B113" s="147"/>
      <c r="C113" s="281" t="s">
        <v>100</v>
      </c>
      <c r="D113" s="281"/>
      <c r="E113" s="281"/>
      <c r="F113" s="195">
        <v>0.05</v>
      </c>
      <c r="G113" s="94">
        <f>F113*G112</f>
        <v>2522.2925</v>
      </c>
      <c r="H113" s="147"/>
      <c r="I113" s="299" t="s">
        <v>100</v>
      </c>
      <c r="J113" s="299"/>
      <c r="K113" s="299"/>
      <c r="L113" s="195">
        <v>0.05</v>
      </c>
      <c r="M113" s="94">
        <f>L113*M112</f>
        <v>2517.0925000000002</v>
      </c>
      <c r="N113" s="147"/>
      <c r="O113" s="299" t="s">
        <v>100</v>
      </c>
      <c r="P113" s="299"/>
      <c r="Q113" s="299"/>
      <c r="R113" s="185">
        <v>0.05</v>
      </c>
      <c r="S113" s="94">
        <f>R113*S112</f>
        <v>2517.0925000000002</v>
      </c>
      <c r="T113" s="148"/>
    </row>
    <row r="114" spans="1:24" s="146" customFormat="1" ht="40.5" customHeight="1" x14ac:dyDescent="0.3">
      <c r="A114" s="284"/>
      <c r="B114" s="147"/>
      <c r="C114" s="280" t="s">
        <v>101</v>
      </c>
      <c r="D114" s="280"/>
      <c r="E114" s="280"/>
      <c r="F114" s="187"/>
      <c r="G114" s="94">
        <f>G112+G113</f>
        <v>52968.142500000002</v>
      </c>
      <c r="H114" s="147"/>
      <c r="I114" s="287" t="s">
        <v>101</v>
      </c>
      <c r="J114" s="287"/>
      <c r="K114" s="287"/>
      <c r="L114" s="187"/>
      <c r="M114" s="94">
        <f>M112+M113</f>
        <v>52858.942499999997</v>
      </c>
      <c r="N114" s="147"/>
      <c r="O114" s="287" t="s">
        <v>101</v>
      </c>
      <c r="P114" s="287"/>
      <c r="Q114" s="287"/>
      <c r="R114" s="185"/>
      <c r="S114" s="94">
        <f>S112+S113</f>
        <v>52858.942499999997</v>
      </c>
      <c r="T114" s="148"/>
    </row>
    <row r="115" spans="1:24" s="146" customFormat="1" ht="40.5" customHeight="1" x14ac:dyDescent="0.3">
      <c r="A115" s="284"/>
      <c r="B115" s="147"/>
      <c r="C115" s="280" t="s">
        <v>102</v>
      </c>
      <c r="D115" s="280"/>
      <c r="E115" s="280"/>
      <c r="F115" s="187"/>
      <c r="G115" s="200">
        <f>G109/G114</f>
        <v>0.73260073260073255</v>
      </c>
      <c r="H115" s="147"/>
      <c r="I115" s="287" t="s">
        <v>102</v>
      </c>
      <c r="J115" s="287"/>
      <c r="K115" s="287"/>
      <c r="L115" s="187"/>
      <c r="M115" s="200">
        <f>M109/M114</f>
        <v>0.73260073260073266</v>
      </c>
      <c r="N115" s="147"/>
      <c r="O115" s="287" t="s">
        <v>102</v>
      </c>
      <c r="P115" s="287"/>
      <c r="Q115" s="287"/>
      <c r="R115" s="185"/>
      <c r="S115" s="200">
        <f>S109/S114</f>
        <v>0.73260073260073266</v>
      </c>
      <c r="T115" s="148"/>
    </row>
    <row r="116" spans="1:24" s="146" customFormat="1" ht="40.5" customHeight="1" x14ac:dyDescent="0.3">
      <c r="A116" s="272"/>
      <c r="B116" s="147"/>
      <c r="C116" s="280" t="s">
        <v>103</v>
      </c>
      <c r="D116" s="280"/>
      <c r="E116" s="280"/>
      <c r="F116" s="187"/>
      <c r="G116" s="94">
        <f>G114/F31</f>
        <v>160.02459969788521</v>
      </c>
      <c r="H116" s="147"/>
      <c r="I116" s="287" t="s">
        <v>103</v>
      </c>
      <c r="J116" s="287"/>
      <c r="K116" s="287"/>
      <c r="M116" s="94">
        <f>M114/L31</f>
        <v>163.64997678018574</v>
      </c>
      <c r="N116" s="147"/>
      <c r="O116" s="300" t="s">
        <v>103</v>
      </c>
      <c r="P116" s="300"/>
      <c r="Q116" s="300"/>
      <c r="R116" s="185"/>
      <c r="S116" s="94">
        <f>S114/R31</f>
        <v>163.64997678018574</v>
      </c>
      <c r="T116" s="148"/>
    </row>
    <row r="117" spans="1:24" s="108" customFormat="1" ht="12.6" customHeight="1" x14ac:dyDescent="0.3">
      <c r="A117" s="75"/>
      <c r="B117" s="75"/>
      <c r="C117" s="134"/>
      <c r="D117" s="134"/>
      <c r="E117" s="135"/>
      <c r="F117" s="136"/>
      <c r="G117" s="137"/>
      <c r="H117" s="76"/>
      <c r="I117" s="134"/>
      <c r="J117" s="134"/>
      <c r="K117" s="135"/>
      <c r="L117" s="136"/>
      <c r="M117" s="138"/>
      <c r="N117" s="76"/>
      <c r="O117" s="134"/>
      <c r="P117" s="134"/>
      <c r="Q117" s="135"/>
      <c r="R117" s="136"/>
      <c r="S117" s="139"/>
      <c r="T117" s="85"/>
      <c r="U117" s="85"/>
      <c r="V117" s="85"/>
      <c r="W117" s="85"/>
      <c r="X117" s="85"/>
    </row>
    <row r="118" spans="1:24" s="11" customFormat="1" ht="43.2" x14ac:dyDescent="0.45">
      <c r="A118" s="236" t="s">
        <v>104</v>
      </c>
      <c r="B118" s="212"/>
      <c r="C118" s="237" t="s">
        <v>10</v>
      </c>
      <c r="D118" s="238" t="s">
        <v>11</v>
      </c>
      <c r="E118" s="239" t="s">
        <v>12</v>
      </c>
      <c r="F118" s="302" t="s">
        <v>14</v>
      </c>
      <c r="G118" s="302"/>
      <c r="H118" s="52"/>
      <c r="I118" s="237" t="s">
        <v>10</v>
      </c>
      <c r="J118" s="238" t="s">
        <v>11</v>
      </c>
      <c r="K118" s="239" t="s">
        <v>12</v>
      </c>
      <c r="L118" s="302" t="s">
        <v>14</v>
      </c>
      <c r="M118" s="302"/>
      <c r="N118" s="52"/>
      <c r="O118" s="237" t="s">
        <v>10</v>
      </c>
      <c r="P118" s="238" t="s">
        <v>11</v>
      </c>
      <c r="Q118" s="239" t="s">
        <v>12</v>
      </c>
      <c r="R118" s="302" t="s">
        <v>14</v>
      </c>
      <c r="S118" s="302"/>
      <c r="T118" s="20"/>
    </row>
    <row r="119" spans="1:24" s="2" customFormat="1" ht="21.6" x14ac:dyDescent="0.45">
      <c r="A119" s="208" t="s">
        <v>105</v>
      </c>
      <c r="B119" s="213"/>
      <c r="C119" s="208">
        <v>3000</v>
      </c>
      <c r="D119" s="269">
        <v>1</v>
      </c>
      <c r="E119" s="214">
        <f>C119*D119</f>
        <v>3000</v>
      </c>
      <c r="F119" s="303"/>
      <c r="G119" s="303"/>
      <c r="H119" s="48"/>
      <c r="I119" s="208">
        <v>3000</v>
      </c>
      <c r="J119" s="269">
        <v>1</v>
      </c>
      <c r="K119" s="214">
        <f>I119*J119</f>
        <v>3000</v>
      </c>
      <c r="L119" s="303"/>
      <c r="M119" s="303"/>
      <c r="N119" s="48"/>
      <c r="O119" s="208">
        <v>3000</v>
      </c>
      <c r="P119" s="269">
        <v>1</v>
      </c>
      <c r="Q119" s="214">
        <f>O119*P119</f>
        <v>3000</v>
      </c>
      <c r="R119" s="303"/>
      <c r="S119" s="303"/>
      <c r="T119" s="19"/>
    </row>
    <row r="120" spans="1:24" s="1" customFormat="1" ht="21.6" x14ac:dyDescent="0.45">
      <c r="A120" s="209" t="s">
        <v>106</v>
      </c>
      <c r="B120" s="215"/>
      <c r="C120" s="209">
        <v>2500</v>
      </c>
      <c r="D120" s="268">
        <v>1</v>
      </c>
      <c r="E120" s="214">
        <f t="shared" ref="E120:E126" si="29">C120*D120</f>
        <v>2500</v>
      </c>
      <c r="F120" s="304"/>
      <c r="G120" s="304"/>
      <c r="H120" s="49"/>
      <c r="I120" s="209">
        <v>2500</v>
      </c>
      <c r="J120" s="268">
        <v>1</v>
      </c>
      <c r="K120" s="214">
        <f t="shared" ref="K120:K122" si="30">I120*J120</f>
        <v>2500</v>
      </c>
      <c r="L120" s="304"/>
      <c r="M120" s="304"/>
      <c r="N120" s="49"/>
      <c r="O120" s="209">
        <v>2500</v>
      </c>
      <c r="P120" s="268">
        <v>1</v>
      </c>
      <c r="Q120" s="214">
        <f t="shared" ref="Q120:Q122" si="31">O120*P120</f>
        <v>2500</v>
      </c>
      <c r="R120" s="304"/>
      <c r="S120" s="304"/>
      <c r="T120" s="18"/>
    </row>
    <row r="121" spans="1:24" s="1" customFormat="1" ht="21.6" x14ac:dyDescent="0.45">
      <c r="A121" s="209" t="s">
        <v>107</v>
      </c>
      <c r="B121" s="215"/>
      <c r="C121" s="209">
        <v>4000</v>
      </c>
      <c r="D121" s="268">
        <v>1</v>
      </c>
      <c r="E121" s="214">
        <f t="shared" si="29"/>
        <v>4000</v>
      </c>
      <c r="F121" s="304"/>
      <c r="G121" s="304"/>
      <c r="H121" s="49"/>
      <c r="I121" s="209">
        <v>4000</v>
      </c>
      <c r="J121" s="268">
        <v>1</v>
      </c>
      <c r="K121" s="214">
        <f t="shared" si="30"/>
        <v>4000</v>
      </c>
      <c r="L121" s="304"/>
      <c r="M121" s="304"/>
      <c r="N121" s="50"/>
      <c r="O121" s="209">
        <v>4000</v>
      </c>
      <c r="P121" s="268">
        <v>1</v>
      </c>
      <c r="Q121" s="214">
        <f t="shared" si="31"/>
        <v>4000</v>
      </c>
      <c r="R121" s="304"/>
      <c r="S121" s="304"/>
      <c r="T121" s="18"/>
    </row>
    <row r="122" spans="1:24" s="1" customFormat="1" ht="21.6" x14ac:dyDescent="0.45">
      <c r="A122" s="209" t="s">
        <v>108</v>
      </c>
      <c r="B122" s="215"/>
      <c r="C122" s="209">
        <v>1000</v>
      </c>
      <c r="D122" s="268">
        <v>1</v>
      </c>
      <c r="E122" s="214">
        <f t="shared" si="29"/>
        <v>1000</v>
      </c>
      <c r="F122" s="304"/>
      <c r="G122" s="304"/>
      <c r="H122" s="49"/>
      <c r="I122" s="209">
        <v>1000</v>
      </c>
      <c r="J122" s="268">
        <v>1</v>
      </c>
      <c r="K122" s="214">
        <f t="shared" si="30"/>
        <v>1000</v>
      </c>
      <c r="L122" s="304"/>
      <c r="M122" s="304"/>
      <c r="N122" s="49"/>
      <c r="O122" s="209">
        <v>1000</v>
      </c>
      <c r="P122" s="268">
        <v>1</v>
      </c>
      <c r="Q122" s="214">
        <f t="shared" si="31"/>
        <v>1000</v>
      </c>
      <c r="R122" s="304"/>
      <c r="S122" s="304"/>
      <c r="T122" s="18"/>
    </row>
    <row r="123" spans="1:24" s="1" customFormat="1" ht="21.6" x14ac:dyDescent="0.45">
      <c r="A123" s="209" t="s">
        <v>109</v>
      </c>
      <c r="B123" s="215"/>
      <c r="C123" s="209">
        <v>1000</v>
      </c>
      <c r="D123" s="268">
        <v>1</v>
      </c>
      <c r="E123" s="214">
        <f>C123*D123</f>
        <v>1000</v>
      </c>
      <c r="F123" s="304"/>
      <c r="G123" s="304"/>
      <c r="H123" s="49"/>
      <c r="I123" s="209">
        <v>1000</v>
      </c>
      <c r="J123" s="268">
        <v>1</v>
      </c>
      <c r="K123" s="214">
        <f>I123*J123</f>
        <v>1000</v>
      </c>
      <c r="L123" s="304"/>
      <c r="M123" s="304"/>
      <c r="N123" s="49"/>
      <c r="O123" s="209">
        <v>1000</v>
      </c>
      <c r="P123" s="268">
        <v>1</v>
      </c>
      <c r="Q123" s="214">
        <f>O123*P123</f>
        <v>1000</v>
      </c>
      <c r="R123" s="304"/>
      <c r="S123" s="304"/>
      <c r="T123" s="18"/>
    </row>
    <row r="124" spans="1:24" s="1" customFormat="1" ht="21.6" x14ac:dyDescent="0.45">
      <c r="A124" s="209" t="s">
        <v>110</v>
      </c>
      <c r="B124" s="215"/>
      <c r="C124" s="209">
        <v>1500</v>
      </c>
      <c r="D124" s="268">
        <v>1</v>
      </c>
      <c r="E124" s="214">
        <f t="shared" si="29"/>
        <v>1500</v>
      </c>
      <c r="F124" s="304"/>
      <c r="G124" s="304"/>
      <c r="H124" s="49"/>
      <c r="I124" s="209">
        <v>1500</v>
      </c>
      <c r="J124" s="268">
        <v>1</v>
      </c>
      <c r="K124" s="214">
        <f t="shared" ref="K124:K126" si="32">I124*J124</f>
        <v>1500</v>
      </c>
      <c r="L124" s="304"/>
      <c r="M124" s="304"/>
      <c r="N124" s="49"/>
      <c r="O124" s="209">
        <v>1500</v>
      </c>
      <c r="P124" s="268">
        <v>1</v>
      </c>
      <c r="Q124" s="214">
        <f t="shared" ref="Q124:Q126" si="33">O124*P124</f>
        <v>1500</v>
      </c>
      <c r="R124" s="304"/>
      <c r="S124" s="304"/>
      <c r="T124" s="18"/>
    </row>
    <row r="125" spans="1:24" s="11" customFormat="1" ht="21.6" x14ac:dyDescent="0.45">
      <c r="A125" s="210" t="s">
        <v>111</v>
      </c>
      <c r="B125" s="216"/>
      <c r="C125" s="211">
        <v>1500</v>
      </c>
      <c r="D125" s="222">
        <v>1</v>
      </c>
      <c r="E125" s="214">
        <f t="shared" si="29"/>
        <v>1500</v>
      </c>
      <c r="F125" s="305"/>
      <c r="G125" s="305"/>
      <c r="H125" s="52"/>
      <c r="I125" s="211">
        <v>1500</v>
      </c>
      <c r="J125" s="222">
        <v>1</v>
      </c>
      <c r="K125" s="214">
        <f t="shared" si="32"/>
        <v>1500</v>
      </c>
      <c r="L125" s="305"/>
      <c r="M125" s="305"/>
      <c r="N125" s="52"/>
      <c r="O125" s="211">
        <v>1500</v>
      </c>
      <c r="P125" s="222">
        <v>1</v>
      </c>
      <c r="Q125" s="214">
        <f t="shared" si="33"/>
        <v>1500</v>
      </c>
      <c r="R125" s="304"/>
      <c r="S125" s="304"/>
      <c r="T125" s="20"/>
    </row>
    <row r="126" spans="1:24" ht="21.6" x14ac:dyDescent="0.45">
      <c r="A126" s="211" t="s">
        <v>112</v>
      </c>
      <c r="B126" s="216"/>
      <c r="C126" s="217"/>
      <c r="D126" s="270"/>
      <c r="E126" s="214">
        <f t="shared" si="29"/>
        <v>0</v>
      </c>
      <c r="F126" s="306"/>
      <c r="G126" s="306"/>
      <c r="H126" s="38"/>
      <c r="I126" s="217"/>
      <c r="J126" s="270"/>
      <c r="K126" s="214">
        <f t="shared" si="32"/>
        <v>0</v>
      </c>
      <c r="L126" s="306"/>
      <c r="M126" s="306"/>
      <c r="N126" s="38"/>
      <c r="O126" s="217"/>
      <c r="P126" s="270"/>
      <c r="Q126" s="214">
        <f t="shared" si="33"/>
        <v>0</v>
      </c>
      <c r="R126" s="304"/>
      <c r="S126" s="304"/>
      <c r="T126" s="3"/>
    </row>
    <row r="127" spans="1:24" ht="24" x14ac:dyDescent="0.45">
      <c r="A127" s="75"/>
      <c r="B127" s="216"/>
      <c r="C127" s="301" t="s">
        <v>113</v>
      </c>
      <c r="D127" s="301"/>
      <c r="E127" s="240">
        <f>SUM(E119:E126)</f>
        <v>14500</v>
      </c>
      <c r="F127" s="218"/>
      <c r="G127" s="241"/>
      <c r="H127" s="38"/>
      <c r="I127" s="301" t="s">
        <v>113</v>
      </c>
      <c r="J127" s="301"/>
      <c r="K127" s="240">
        <f>SUM(K119:K126)</f>
        <v>14500</v>
      </c>
      <c r="L127" s="218"/>
      <c r="M127" s="241"/>
      <c r="N127" s="38"/>
      <c r="O127" s="301" t="s">
        <v>113</v>
      </c>
      <c r="P127" s="301"/>
      <c r="Q127" s="240">
        <f>SUM(Q119:Q126)</f>
        <v>14500</v>
      </c>
      <c r="R127" s="218"/>
      <c r="S127" s="241"/>
      <c r="T127" s="20"/>
    </row>
    <row r="128" spans="1:24" x14ac:dyDescent="0.3">
      <c r="A128" s="10"/>
      <c r="B128" s="10"/>
      <c r="F128" s="5"/>
    </row>
    <row r="129" spans="6:6" x14ac:dyDescent="0.3">
      <c r="F129" s="5"/>
    </row>
  </sheetData>
  <mergeCells count="87">
    <mergeCell ref="R123:S123"/>
    <mergeCell ref="R124:S124"/>
    <mergeCell ref="R125:S125"/>
    <mergeCell ref="R126:S126"/>
    <mergeCell ref="O127:P127"/>
    <mergeCell ref="R118:S118"/>
    <mergeCell ref="R119:S119"/>
    <mergeCell ref="R120:S120"/>
    <mergeCell ref="R121:S121"/>
    <mergeCell ref="R122:S122"/>
    <mergeCell ref="L123:M123"/>
    <mergeCell ref="L124:M124"/>
    <mergeCell ref="L125:M125"/>
    <mergeCell ref="L126:M126"/>
    <mergeCell ref="I127:J127"/>
    <mergeCell ref="L118:M118"/>
    <mergeCell ref="L119:M119"/>
    <mergeCell ref="L120:M120"/>
    <mergeCell ref="L121:M121"/>
    <mergeCell ref="L122:M122"/>
    <mergeCell ref="C127:D12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I116:K116"/>
    <mergeCell ref="O109:Q109"/>
    <mergeCell ref="O110:Q110"/>
    <mergeCell ref="O111:Q111"/>
    <mergeCell ref="O112:Q112"/>
    <mergeCell ref="O113:Q113"/>
    <mergeCell ref="O114:Q114"/>
    <mergeCell ref="O115:Q115"/>
    <mergeCell ref="O116:Q116"/>
    <mergeCell ref="I110:K110"/>
    <mergeCell ref="I111:K111"/>
    <mergeCell ref="I112:K112"/>
    <mergeCell ref="I113:K113"/>
    <mergeCell ref="I114:K114"/>
    <mergeCell ref="C37:D37"/>
    <mergeCell ref="I37:J37"/>
    <mergeCell ref="O37:P37"/>
    <mergeCell ref="C46:D46"/>
    <mergeCell ref="I46:J46"/>
    <mergeCell ref="O46:P46"/>
    <mergeCell ref="O12:S13"/>
    <mergeCell ref="C12:G13"/>
    <mergeCell ref="I12:M13"/>
    <mergeCell ref="O7:P7"/>
    <mergeCell ref="C31:D31"/>
    <mergeCell ref="I31:J31"/>
    <mergeCell ref="O31:P31"/>
    <mergeCell ref="I65:J65"/>
    <mergeCell ref="I55:J55"/>
    <mergeCell ref="O55:P55"/>
    <mergeCell ref="O65:P65"/>
    <mergeCell ref="C106:D106"/>
    <mergeCell ref="I106:J106"/>
    <mergeCell ref="I101:J101"/>
    <mergeCell ref="I91:J91"/>
    <mergeCell ref="I72:J72"/>
    <mergeCell ref="C55:D55"/>
    <mergeCell ref="C65:D65"/>
    <mergeCell ref="C72:D72"/>
    <mergeCell ref="C91:D91"/>
    <mergeCell ref="C101:D101"/>
    <mergeCell ref="O72:P72"/>
    <mergeCell ref="O91:P91"/>
    <mergeCell ref="O101:P101"/>
    <mergeCell ref="O106:P106"/>
    <mergeCell ref="I109:K109"/>
    <mergeCell ref="C115:E115"/>
    <mergeCell ref="A108:A115"/>
    <mergeCell ref="C109:E109"/>
    <mergeCell ref="C108:E108"/>
    <mergeCell ref="I115:K115"/>
    <mergeCell ref="C116:E116"/>
    <mergeCell ref="C110:E110"/>
    <mergeCell ref="C111:E111"/>
    <mergeCell ref="C112:E112"/>
    <mergeCell ref="C113:E113"/>
    <mergeCell ref="C114:E114"/>
  </mergeCells>
  <printOptions horizontalCentered="1"/>
  <pageMargins left="0.25" right="0.25" top="0.75" bottom="0.75" header="0.3" footer="0.3"/>
  <pageSetup paperSize="3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SF Calculation</vt:lpstr>
      <vt:lpstr>'SF Calculation'!Print_Area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Estiven (Steven) Rodriguez</cp:lastModifiedBy>
  <cp:revision/>
  <dcterms:created xsi:type="dcterms:W3CDTF">2019-03-21T18:55:52Z</dcterms:created>
  <dcterms:modified xsi:type="dcterms:W3CDTF">2022-07-19T17:22:59Z</dcterms:modified>
  <cp:category/>
  <cp:contentStatus/>
</cp:coreProperties>
</file>