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odriguez\Downloads\"/>
    </mc:Choice>
  </mc:AlternateContent>
  <bookViews>
    <workbookView xWindow="0" yWindow="0" windowWidth="28800" windowHeight="12300" tabRatio="820" firstSheet="1" activeTab="1"/>
  </bookViews>
  <sheets>
    <sheet name="processID" sheetId="1" state="hidden" r:id="rId1"/>
    <sheet name=" Detailed Pro Formas" sheetId="23" r:id="rId2"/>
    <sheet name="Summary Pro Formas" sheetId="24" r:id="rId3"/>
  </sheets>
  <definedNames>
    <definedName name="_xlnm.Print_Area" localSheetId="1">' Detailed Pro Formas'!$B$6:$K$129</definedName>
    <definedName name="_xlnm.Print_Area" localSheetId="2">'Summary Pro Formas'!$B$6:$I$69</definedName>
    <definedName name="_xlnm.Print_Titles" localSheetId="1">' Detailed Pro Formas'!$6:$9</definedName>
  </definedNames>
  <calcPr calcId="162913"/>
  <customWorkbookViews>
    <customWorkbookView name="VTranchik - Personal View" guid="{D6ADFD47-8DC4-4C2F-8CDA-3A14821200C4}" mergeInterval="0" personalView="1" maximized="1" windowWidth="1916" windowHeight="900" tabRatio="915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3" l="1"/>
  <c r="D40" i="23"/>
  <c r="K40" i="23"/>
  <c r="K24" i="23"/>
  <c r="D41" i="23"/>
  <c r="H41" i="23" s="1"/>
  <c r="K41" i="23"/>
  <c r="K31" i="23"/>
  <c r="D32" i="23"/>
  <c r="H32" i="23" s="1"/>
  <c r="F15" i="24" s="1"/>
  <c r="D35" i="23"/>
  <c r="J35" i="23" s="1"/>
  <c r="J40" i="23"/>
  <c r="J24" i="23"/>
  <c r="J41" i="23" s="1"/>
  <c r="H20" i="24" s="1"/>
  <c r="J39" i="23"/>
  <c r="H18" i="24" s="1"/>
  <c r="H45" i="24" s="1"/>
  <c r="I40" i="23"/>
  <c r="I24" i="23"/>
  <c r="I41" i="23" s="1"/>
  <c r="I31" i="23"/>
  <c r="I37" i="23" s="1"/>
  <c r="I32" i="23"/>
  <c r="I34" i="23"/>
  <c r="I35" i="23"/>
  <c r="I39" i="23"/>
  <c r="H40" i="23"/>
  <c r="H24" i="23"/>
  <c r="H31" i="23"/>
  <c r="H37" i="23" s="1"/>
  <c r="H34" i="23"/>
  <c r="H33" i="23" s="1"/>
  <c r="H35" i="23"/>
  <c r="H39" i="23"/>
  <c r="F18" i="24" s="1"/>
  <c r="G40" i="23"/>
  <c r="E19" i="24" s="1"/>
  <c r="G24" i="23"/>
  <c r="G34" i="23" s="1"/>
  <c r="G41" i="23"/>
  <c r="E20" i="24" s="1"/>
  <c r="G35" i="23"/>
  <c r="G33" i="23"/>
  <c r="F41" i="23"/>
  <c r="D20" i="24" s="1"/>
  <c r="F31" i="23"/>
  <c r="F32" i="23"/>
  <c r="F37" i="23"/>
  <c r="F39" i="23"/>
  <c r="I26" i="24"/>
  <c r="I41" i="24" s="1"/>
  <c r="I46" i="24" s="1"/>
  <c r="H26" i="24"/>
  <c r="G26" i="24"/>
  <c r="G41" i="24" s="1"/>
  <c r="G46" i="24" s="1"/>
  <c r="F26" i="24"/>
  <c r="F41" i="24" s="1"/>
  <c r="F46" i="24" s="1"/>
  <c r="E26" i="24"/>
  <c r="E41" i="24" s="1"/>
  <c r="E46" i="24" s="1"/>
  <c r="D26" i="24"/>
  <c r="D41" i="24" s="1"/>
  <c r="D46" i="24" s="1"/>
  <c r="D78" i="23"/>
  <c r="D79" i="23"/>
  <c r="D80" i="23"/>
  <c r="K80" i="23"/>
  <c r="D81" i="23"/>
  <c r="I81" i="23" s="1"/>
  <c r="K81" i="23"/>
  <c r="D82" i="23"/>
  <c r="K82" i="23"/>
  <c r="D83" i="23"/>
  <c r="K83" i="23" s="1"/>
  <c r="D84" i="23"/>
  <c r="K84" i="23"/>
  <c r="D85" i="23"/>
  <c r="H85" i="23" s="1"/>
  <c r="D86" i="23"/>
  <c r="J86" i="23" s="1"/>
  <c r="K86" i="23"/>
  <c r="D87" i="23"/>
  <c r="D88" i="23"/>
  <c r="K88" i="23"/>
  <c r="D89" i="23"/>
  <c r="I89" i="23" s="1"/>
  <c r="K89" i="23"/>
  <c r="D90" i="23"/>
  <c r="K90" i="23"/>
  <c r="D53" i="23"/>
  <c r="K53" i="23"/>
  <c r="K54" i="23" s="1"/>
  <c r="K56" i="23"/>
  <c r="I19" i="24"/>
  <c r="I20" i="24"/>
  <c r="J80" i="23"/>
  <c r="J81" i="23"/>
  <c r="J82" i="23"/>
  <c r="J83" i="23"/>
  <c r="J84" i="23"/>
  <c r="J85" i="23"/>
  <c r="J88" i="23"/>
  <c r="J89" i="23"/>
  <c r="J90" i="23"/>
  <c r="J53" i="23"/>
  <c r="I79" i="23"/>
  <c r="I80" i="23"/>
  <c r="I83" i="23"/>
  <c r="I84" i="23"/>
  <c r="I85" i="23"/>
  <c r="I86" i="23"/>
  <c r="I88" i="23"/>
  <c r="I53" i="23"/>
  <c r="I54" i="23" s="1"/>
  <c r="I55" i="23"/>
  <c r="I56" i="23"/>
  <c r="G14" i="24"/>
  <c r="G18" i="24"/>
  <c r="G45" i="24" s="1"/>
  <c r="G19" i="24"/>
  <c r="H78" i="23"/>
  <c r="H79" i="23"/>
  <c r="H80" i="23"/>
  <c r="H81" i="23"/>
  <c r="H83" i="23"/>
  <c r="H84" i="23"/>
  <c r="H86" i="23"/>
  <c r="H87" i="23"/>
  <c r="H88" i="23"/>
  <c r="H89" i="23"/>
  <c r="H90" i="23"/>
  <c r="H53" i="23"/>
  <c r="H54" i="23"/>
  <c r="H55" i="23"/>
  <c r="H56" i="23"/>
  <c r="H52" i="23" s="1"/>
  <c r="F25" i="24" s="1"/>
  <c r="F14" i="24"/>
  <c r="F20" i="24"/>
  <c r="G78" i="23"/>
  <c r="G80" i="23"/>
  <c r="G81" i="23"/>
  <c r="G83" i="23"/>
  <c r="G84" i="23"/>
  <c r="G85" i="23"/>
  <c r="G86" i="23"/>
  <c r="G88" i="23"/>
  <c r="G89" i="23"/>
  <c r="G90" i="23"/>
  <c r="G53" i="23"/>
  <c r="G54" i="23" s="1"/>
  <c r="F90" i="23"/>
  <c r="F77" i="23" s="1"/>
  <c r="D30" i="24" s="1"/>
  <c r="F54" i="23"/>
  <c r="F55" i="23"/>
  <c r="F56" i="23"/>
  <c r="F52" i="23"/>
  <c r="D25" i="24" s="1"/>
  <c r="D14" i="24"/>
  <c r="D15" i="24"/>
  <c r="D18" i="24"/>
  <c r="D45" i="24" s="1"/>
  <c r="D19" i="24"/>
  <c r="E65" i="23"/>
  <c r="F65" i="23"/>
  <c r="F57" i="23"/>
  <c r="F76" i="23"/>
  <c r="K48" i="23"/>
  <c r="K49" i="23"/>
  <c r="D67" i="23"/>
  <c r="K67" i="23" s="1"/>
  <c r="D68" i="23"/>
  <c r="K68" i="23"/>
  <c r="D69" i="23"/>
  <c r="K69" i="23" s="1"/>
  <c r="D70" i="23"/>
  <c r="D71" i="23"/>
  <c r="K71" i="23"/>
  <c r="D72" i="23"/>
  <c r="K72" i="23"/>
  <c r="J48" i="23"/>
  <c r="J51" i="23" s="1"/>
  <c r="J49" i="23"/>
  <c r="J50" i="23"/>
  <c r="J69" i="23"/>
  <c r="J71" i="23"/>
  <c r="J72" i="23"/>
  <c r="I48" i="23"/>
  <c r="I50" i="23" s="1"/>
  <c r="I47" i="23" s="1"/>
  <c r="I49" i="23"/>
  <c r="I51" i="23"/>
  <c r="I69" i="23"/>
  <c r="I71" i="23"/>
  <c r="I72" i="23"/>
  <c r="H48" i="23"/>
  <c r="H49" i="23"/>
  <c r="H47" i="23" s="1"/>
  <c r="H50" i="23"/>
  <c r="H51" i="23"/>
  <c r="H67" i="23"/>
  <c r="H71" i="23"/>
  <c r="H72" i="23"/>
  <c r="G48" i="23"/>
  <c r="G49" i="23" s="1"/>
  <c r="G50" i="23"/>
  <c r="G51" i="23"/>
  <c r="G47" i="23"/>
  <c r="E24" i="24" s="1"/>
  <c r="G67" i="23"/>
  <c r="G68" i="23"/>
  <c r="G69" i="23"/>
  <c r="G71" i="23"/>
  <c r="G72" i="23"/>
  <c r="F49" i="23"/>
  <c r="F47" i="23" s="1"/>
  <c r="F50" i="23"/>
  <c r="F51" i="23"/>
  <c r="F66" i="23"/>
  <c r="D28" i="24"/>
  <c r="D58" i="23"/>
  <c r="J58" i="23" s="1"/>
  <c r="K58" i="23"/>
  <c r="D60" i="23"/>
  <c r="K60" i="23"/>
  <c r="K61" i="23"/>
  <c r="D62" i="23"/>
  <c r="K62" i="23" s="1"/>
  <c r="D63" i="23"/>
  <c r="K63" i="23" s="1"/>
  <c r="D64" i="23"/>
  <c r="K64" i="23"/>
  <c r="K65" i="23" s="1"/>
  <c r="D74" i="23"/>
  <c r="K74" i="23" s="1"/>
  <c r="D75" i="23"/>
  <c r="K75" i="23"/>
  <c r="D76" i="23"/>
  <c r="J61" i="23"/>
  <c r="J62" i="23"/>
  <c r="J64" i="23"/>
  <c r="J65" i="23" s="1"/>
  <c r="J74" i="23"/>
  <c r="I58" i="23"/>
  <c r="I60" i="23"/>
  <c r="I61" i="23"/>
  <c r="I62" i="23"/>
  <c r="I64" i="23"/>
  <c r="I65" i="23"/>
  <c r="I74" i="23"/>
  <c r="I75" i="23"/>
  <c r="H58" i="23"/>
  <c r="H60" i="23"/>
  <c r="H61" i="23"/>
  <c r="H62" i="23"/>
  <c r="H64" i="23"/>
  <c r="H65" i="23" s="1"/>
  <c r="H74" i="23"/>
  <c r="H75" i="23"/>
  <c r="G58" i="23"/>
  <c r="G61" i="23"/>
  <c r="G62" i="23"/>
  <c r="G64" i="23"/>
  <c r="G65" i="23" s="1"/>
  <c r="G74" i="23"/>
  <c r="I11" i="24"/>
  <c r="H11" i="24"/>
  <c r="G11" i="24"/>
  <c r="F11" i="24"/>
  <c r="E11" i="24"/>
  <c r="D11" i="24"/>
  <c r="G10" i="24"/>
  <c r="F10" i="24"/>
  <c r="E10" i="24"/>
  <c r="D10" i="24"/>
  <c r="H41" i="24"/>
  <c r="H46" i="24" s="1"/>
  <c r="I54" i="24"/>
  <c r="H54" i="24"/>
  <c r="G54" i="24"/>
  <c r="F54" i="24"/>
  <c r="D54" i="24"/>
  <c r="I39" i="24"/>
  <c r="H39" i="24"/>
  <c r="G39" i="24"/>
  <c r="F39" i="24"/>
  <c r="E39" i="24"/>
  <c r="D39" i="24"/>
  <c r="I23" i="24"/>
  <c r="H23" i="24"/>
  <c r="G23" i="24"/>
  <c r="F23" i="24"/>
  <c r="E23" i="24"/>
  <c r="D23" i="24"/>
  <c r="I13" i="24"/>
  <c r="H13" i="24"/>
  <c r="G13" i="24"/>
  <c r="F13" i="24"/>
  <c r="E13" i="24"/>
  <c r="D13" i="24"/>
  <c r="E45" i="23"/>
  <c r="D45" i="23"/>
  <c r="K114" i="23"/>
  <c r="J114" i="23"/>
  <c r="I114" i="23"/>
  <c r="H114" i="23"/>
  <c r="F114" i="23"/>
  <c r="K99" i="23"/>
  <c r="J99" i="23"/>
  <c r="I99" i="23"/>
  <c r="H99" i="23"/>
  <c r="G99" i="23"/>
  <c r="F99" i="23"/>
  <c r="K45" i="23"/>
  <c r="J45" i="23"/>
  <c r="I45" i="23"/>
  <c r="H45" i="23"/>
  <c r="G45" i="23"/>
  <c r="F45" i="23"/>
  <c r="K30" i="23"/>
  <c r="J30" i="23"/>
  <c r="I30" i="23"/>
  <c r="H30" i="23"/>
  <c r="G30" i="23"/>
  <c r="F30" i="23"/>
  <c r="F105" i="23"/>
  <c r="F101" i="23"/>
  <c r="F106" i="23"/>
  <c r="K101" i="23"/>
  <c r="K106" i="23"/>
  <c r="J101" i="23"/>
  <c r="J106" i="23"/>
  <c r="I101" i="23"/>
  <c r="I106" i="23"/>
  <c r="H101" i="23"/>
  <c r="H106" i="23"/>
  <c r="G101" i="23"/>
  <c r="G106" i="23"/>
  <c r="K28" i="23"/>
  <c r="J135" i="23"/>
  <c r="H135" i="23"/>
  <c r="K134" i="23"/>
  <c r="F45" i="24"/>
  <c r="F135" i="23"/>
  <c r="F134" i="23"/>
  <c r="F27" i="23"/>
  <c r="H134" i="23"/>
  <c r="I135" i="23"/>
  <c r="F28" i="23"/>
  <c r="H28" i="23"/>
  <c r="G134" i="23"/>
  <c r="G27" i="23"/>
  <c r="K27" i="23"/>
  <c r="G135" i="23"/>
  <c r="H27" i="23"/>
  <c r="I26" i="23"/>
  <c r="K135" i="23"/>
  <c r="J134" i="23"/>
  <c r="J27" i="23"/>
  <c r="J28" i="23"/>
  <c r="F107" i="23"/>
  <c r="I105" i="23"/>
  <c r="I107" i="23"/>
  <c r="J105" i="23"/>
  <c r="J107" i="23"/>
  <c r="H105" i="23"/>
  <c r="H107" i="23" s="1"/>
  <c r="I27" i="23"/>
  <c r="I28" i="23"/>
  <c r="J26" i="23"/>
  <c r="I134" i="23"/>
  <c r="G28" i="23"/>
  <c r="G26" i="23"/>
  <c r="H26" i="23"/>
  <c r="K26" i="23"/>
  <c r="D47" i="24" l="1"/>
  <c r="G47" i="24"/>
  <c r="H47" i="24"/>
  <c r="F47" i="24"/>
  <c r="G70" i="23"/>
  <c r="H70" i="23"/>
  <c r="J70" i="23"/>
  <c r="K70" i="23"/>
  <c r="I70" i="23"/>
  <c r="H19" i="24"/>
  <c r="G15" i="24"/>
  <c r="K57" i="23"/>
  <c r="G66" i="23"/>
  <c r="I33" i="23"/>
  <c r="D27" i="24"/>
  <c r="E16" i="24"/>
  <c r="F16" i="24"/>
  <c r="F46" i="23"/>
  <c r="D24" i="24"/>
  <c r="G77" i="23"/>
  <c r="G20" i="24"/>
  <c r="H46" i="23"/>
  <c r="F24" i="24"/>
  <c r="I46" i="23"/>
  <c r="G24" i="24"/>
  <c r="H73" i="23"/>
  <c r="K66" i="23"/>
  <c r="I28" i="24" s="1"/>
  <c r="J78" i="23"/>
  <c r="K78" i="23"/>
  <c r="I78" i="23"/>
  <c r="F19" i="24"/>
  <c r="I14" i="24"/>
  <c r="K37" i="23"/>
  <c r="K36" i="23" s="1"/>
  <c r="K38" i="23"/>
  <c r="I63" i="23"/>
  <c r="I57" i="23" s="1"/>
  <c r="J63" i="23"/>
  <c r="H63" i="23"/>
  <c r="G63" i="23"/>
  <c r="H77" i="23"/>
  <c r="J54" i="23"/>
  <c r="J52" i="23" s="1"/>
  <c r="H25" i="24" s="1"/>
  <c r="J55" i="23"/>
  <c r="J56" i="23"/>
  <c r="K76" i="23"/>
  <c r="K73" i="23" s="1"/>
  <c r="J76" i="23"/>
  <c r="H76" i="23"/>
  <c r="I76" i="23"/>
  <c r="K87" i="23"/>
  <c r="G87" i="23"/>
  <c r="J87" i="23"/>
  <c r="I87" i="23"/>
  <c r="I82" i="23"/>
  <c r="H82" i="23"/>
  <c r="G82" i="23"/>
  <c r="K50" i="23"/>
  <c r="K51" i="23"/>
  <c r="G55" i="23"/>
  <c r="G52" i="23" s="1"/>
  <c r="G56" i="23"/>
  <c r="I52" i="23"/>
  <c r="G25" i="24" s="1"/>
  <c r="K85" i="23"/>
  <c r="F38" i="23"/>
  <c r="F36" i="23" s="1"/>
  <c r="H68" i="23"/>
  <c r="I68" i="23"/>
  <c r="I90" i="23"/>
  <c r="J32" i="23"/>
  <c r="H15" i="24" s="1"/>
  <c r="K32" i="23"/>
  <c r="I15" i="24" s="1"/>
  <c r="K39" i="23"/>
  <c r="I10" i="24"/>
  <c r="K34" i="23"/>
  <c r="K109" i="23" s="1"/>
  <c r="G60" i="23"/>
  <c r="G57" i="23" s="1"/>
  <c r="J60" i="23"/>
  <c r="J57" i="23" s="1"/>
  <c r="J68" i="23"/>
  <c r="K55" i="23"/>
  <c r="K52" i="23" s="1"/>
  <c r="I25" i="24" s="1"/>
  <c r="G31" i="23"/>
  <c r="G39" i="23"/>
  <c r="G75" i="23"/>
  <c r="G73" i="23" s="1"/>
  <c r="G32" i="23"/>
  <c r="E15" i="24" s="1"/>
  <c r="G76" i="23"/>
  <c r="J31" i="23"/>
  <c r="H57" i="23"/>
  <c r="J47" i="23"/>
  <c r="I67" i="23"/>
  <c r="J67" i="23"/>
  <c r="K79" i="23"/>
  <c r="G79" i="23"/>
  <c r="J79" i="23"/>
  <c r="I38" i="23"/>
  <c r="K35" i="23"/>
  <c r="I73" i="23"/>
  <c r="H38" i="23"/>
  <c r="H109" i="23"/>
  <c r="J34" i="23"/>
  <c r="J75" i="23"/>
  <c r="J73" i="23" s="1"/>
  <c r="H10" i="24"/>
  <c r="F34" i="23"/>
  <c r="F109" i="23" s="1"/>
  <c r="F75" i="23"/>
  <c r="F73" i="23" s="1"/>
  <c r="H69" i="23"/>
  <c r="E29" i="24" l="1"/>
  <c r="I29" i="24"/>
  <c r="I49" i="24"/>
  <c r="I50" i="24" s="1"/>
  <c r="K110" i="23"/>
  <c r="D17" i="24"/>
  <c r="G46" i="23"/>
  <c r="G91" i="23" s="1"/>
  <c r="E25" i="24"/>
  <c r="F110" i="23"/>
  <c r="D49" i="24"/>
  <c r="D50" i="24" s="1"/>
  <c r="H29" i="24"/>
  <c r="H14" i="24"/>
  <c r="J37" i="23"/>
  <c r="J38" i="23"/>
  <c r="K77" i="23"/>
  <c r="H36" i="23"/>
  <c r="H42" i="23" s="1"/>
  <c r="F30" i="24"/>
  <c r="I27" i="24"/>
  <c r="J33" i="23"/>
  <c r="E27" i="24"/>
  <c r="H66" i="23"/>
  <c r="F29" i="24"/>
  <c r="D31" i="24"/>
  <c r="I17" i="24"/>
  <c r="E28" i="24"/>
  <c r="H27" i="24"/>
  <c r="J66" i="23"/>
  <c r="H28" i="24" s="1"/>
  <c r="E18" i="24"/>
  <c r="G105" i="23"/>
  <c r="G107" i="23" s="1"/>
  <c r="K33" i="23"/>
  <c r="K42" i="23" s="1"/>
  <c r="K47" i="23"/>
  <c r="I109" i="23"/>
  <c r="H91" i="23"/>
  <c r="H92" i="23" s="1"/>
  <c r="F91" i="23"/>
  <c r="E30" i="24"/>
  <c r="D29" i="24"/>
  <c r="I66" i="23"/>
  <c r="G38" i="23"/>
  <c r="E14" i="24"/>
  <c r="G37" i="23"/>
  <c r="G109" i="23" s="1"/>
  <c r="I36" i="23"/>
  <c r="I42" i="23" s="1"/>
  <c r="J77" i="23"/>
  <c r="H24" i="24"/>
  <c r="J46" i="23"/>
  <c r="J91" i="23" s="1"/>
  <c r="G27" i="24"/>
  <c r="G16" i="24"/>
  <c r="F49" i="24"/>
  <c r="F50" i="24" s="1"/>
  <c r="H110" i="23"/>
  <c r="F33" i="23"/>
  <c r="G29" i="24"/>
  <c r="I18" i="24"/>
  <c r="K105" i="23"/>
  <c r="K107" i="23" s="1"/>
  <c r="F27" i="24"/>
  <c r="I77" i="23"/>
  <c r="I111" i="23" l="1"/>
  <c r="I127" i="23"/>
  <c r="I43" i="23"/>
  <c r="I128" i="23"/>
  <c r="I124" i="23"/>
  <c r="I125" i="23"/>
  <c r="I118" i="23"/>
  <c r="I119" i="23"/>
  <c r="E49" i="24"/>
  <c r="E50" i="24" s="1"/>
  <c r="G110" i="23"/>
  <c r="K128" i="23"/>
  <c r="K111" i="23"/>
  <c r="K126" i="23"/>
  <c r="K118" i="23"/>
  <c r="K119" i="23"/>
  <c r="K127" i="23"/>
  <c r="K124" i="23"/>
  <c r="H94" i="23"/>
  <c r="H111" i="23"/>
  <c r="H127" i="23"/>
  <c r="H125" i="23"/>
  <c r="H128" i="23"/>
  <c r="H124" i="23"/>
  <c r="H119" i="23"/>
  <c r="H118" i="23"/>
  <c r="H120" i="23"/>
  <c r="F28" i="24"/>
  <c r="F31" i="24" s="1"/>
  <c r="H117" i="23"/>
  <c r="J36" i="23"/>
  <c r="F17" i="24"/>
  <c r="H126" i="23"/>
  <c r="E45" i="24"/>
  <c r="E47" i="24" s="1"/>
  <c r="H30" i="24"/>
  <c r="G28" i="24"/>
  <c r="I117" i="23"/>
  <c r="I24" i="24"/>
  <c r="K117" i="23"/>
  <c r="K46" i="23"/>
  <c r="K91" i="23" s="1"/>
  <c r="K92" i="23" s="1"/>
  <c r="D16" i="24"/>
  <c r="H16" i="24"/>
  <c r="J109" i="23"/>
  <c r="E31" i="24"/>
  <c r="I45" i="24"/>
  <c r="I47" i="24" s="1"/>
  <c r="I110" i="23"/>
  <c r="G49" i="24"/>
  <c r="G50" i="24" s="1"/>
  <c r="G17" i="24"/>
  <c r="I126" i="23"/>
  <c r="I91" i="23"/>
  <c r="I92" i="23" s="1"/>
  <c r="I120" i="23"/>
  <c r="G30" i="24"/>
  <c r="F42" i="23"/>
  <c r="F125" i="23" s="1"/>
  <c r="J42" i="23"/>
  <c r="G92" i="23"/>
  <c r="G21" i="24"/>
  <c r="G65" i="24" s="1"/>
  <c r="I16" i="24"/>
  <c r="K125" i="23"/>
  <c r="G36" i="23"/>
  <c r="G42" i="23"/>
  <c r="I30" i="24"/>
  <c r="K120" i="23"/>
  <c r="G58" i="24" l="1"/>
  <c r="G59" i="24"/>
  <c r="G31" i="24"/>
  <c r="G60" i="24"/>
  <c r="H31" i="24"/>
  <c r="J94" i="23"/>
  <c r="J111" i="23"/>
  <c r="J127" i="23"/>
  <c r="J43" i="23"/>
  <c r="J128" i="23"/>
  <c r="J118" i="23"/>
  <c r="J119" i="23"/>
  <c r="J124" i="23"/>
  <c r="D21" i="24"/>
  <c r="D65" i="24" s="1"/>
  <c r="J92" i="23"/>
  <c r="J125" i="23"/>
  <c r="H17" i="24"/>
  <c r="J126" i="23"/>
  <c r="K129" i="23"/>
  <c r="K94" i="23"/>
  <c r="I129" i="23"/>
  <c r="H49" i="24"/>
  <c r="H50" i="24" s="1"/>
  <c r="J110" i="23"/>
  <c r="F94" i="23"/>
  <c r="F124" i="23"/>
  <c r="F120" i="23"/>
  <c r="F111" i="23"/>
  <c r="F127" i="23"/>
  <c r="F128" i="23"/>
  <c r="F119" i="23"/>
  <c r="F117" i="23"/>
  <c r="F126" i="23"/>
  <c r="F118" i="23"/>
  <c r="G94" i="23"/>
  <c r="G111" i="23"/>
  <c r="G43" i="23"/>
  <c r="G128" i="23"/>
  <c r="G125" i="23"/>
  <c r="G127" i="23"/>
  <c r="G118" i="23"/>
  <c r="G120" i="23"/>
  <c r="G117" i="23"/>
  <c r="G119" i="23"/>
  <c r="G124" i="23"/>
  <c r="G33" i="24"/>
  <c r="G67" i="24"/>
  <c r="G51" i="24"/>
  <c r="G68" i="24"/>
  <c r="G64" i="24"/>
  <c r="H116" i="23"/>
  <c r="H121" i="23" s="1"/>
  <c r="H95" i="23"/>
  <c r="H100" i="23"/>
  <c r="H102" i="23" s="1"/>
  <c r="H103" i="23" s="1"/>
  <c r="E17" i="24"/>
  <c r="G126" i="23"/>
  <c r="G66" i="24"/>
  <c r="H129" i="23"/>
  <c r="I31" i="24"/>
  <c r="H21" i="24"/>
  <c r="H65" i="24" s="1"/>
  <c r="G57" i="24"/>
  <c r="H43" i="23"/>
  <c r="J117" i="23"/>
  <c r="I21" i="24"/>
  <c r="I60" i="24" s="1"/>
  <c r="J120" i="23"/>
  <c r="F21" i="24"/>
  <c r="F57" i="24" s="1"/>
  <c r="K43" i="23"/>
  <c r="I94" i="23"/>
  <c r="I65" i="24" l="1"/>
  <c r="E21" i="24"/>
  <c r="G34" i="24"/>
  <c r="G40" i="24"/>
  <c r="G42" i="24" s="1"/>
  <c r="G43" i="24" s="1"/>
  <c r="G56" i="24"/>
  <c r="G61" i="24" s="1"/>
  <c r="D33" i="24"/>
  <c r="D68" i="24"/>
  <c r="D64" i="24"/>
  <c r="D67" i="24"/>
  <c r="D51" i="24"/>
  <c r="D60" i="24"/>
  <c r="D59" i="24"/>
  <c r="D57" i="24"/>
  <c r="D66" i="24"/>
  <c r="D58" i="24"/>
  <c r="I57" i="24"/>
  <c r="H60" i="24"/>
  <c r="K116" i="23"/>
  <c r="K121" i="23" s="1"/>
  <c r="K100" i="23"/>
  <c r="K102" i="23" s="1"/>
  <c r="K103" i="23" s="1"/>
  <c r="K95" i="23"/>
  <c r="J129" i="23"/>
  <c r="J116" i="23"/>
  <c r="J121" i="23" s="1"/>
  <c r="J100" i="23"/>
  <c r="J102" i="23" s="1"/>
  <c r="J103" i="23" s="1"/>
  <c r="J95" i="23"/>
  <c r="I116" i="23"/>
  <c r="I121" i="23" s="1"/>
  <c r="I95" i="23"/>
  <c r="I100" i="23"/>
  <c r="I102" i="23" s="1"/>
  <c r="I103" i="23" s="1"/>
  <c r="G116" i="23"/>
  <c r="G121" i="23" s="1"/>
  <c r="G100" i="23"/>
  <c r="G102" i="23" s="1"/>
  <c r="G103" i="23" s="1"/>
  <c r="G95" i="23"/>
  <c r="F33" i="24"/>
  <c r="F67" i="24"/>
  <c r="F51" i="24"/>
  <c r="F64" i="24"/>
  <c r="F65" i="24"/>
  <c r="F68" i="24"/>
  <c r="F60" i="24"/>
  <c r="F58" i="24"/>
  <c r="F59" i="24"/>
  <c r="G69" i="24"/>
  <c r="H33" i="24"/>
  <c r="H67" i="24"/>
  <c r="H51" i="24"/>
  <c r="H68" i="24"/>
  <c r="H58" i="24"/>
  <c r="H64" i="24"/>
  <c r="H57" i="24"/>
  <c r="H59" i="24"/>
  <c r="G129" i="23"/>
  <c r="F129" i="23"/>
  <c r="H66" i="24"/>
  <c r="I33" i="24"/>
  <c r="I51" i="24"/>
  <c r="I68" i="24"/>
  <c r="I64" i="24"/>
  <c r="I58" i="24"/>
  <c r="I59" i="24"/>
  <c r="I66" i="24"/>
  <c r="I67" i="24"/>
  <c r="F66" i="24"/>
  <c r="K96" i="23"/>
  <c r="K97" i="23" s="1"/>
  <c r="F116" i="23"/>
  <c r="F121" i="23" s="1"/>
  <c r="I96" i="23"/>
  <c r="I97" i="23" s="1"/>
  <c r="F95" i="23"/>
  <c r="F100" i="23"/>
  <c r="F102" i="23" s="1"/>
  <c r="F103" i="23" s="1"/>
  <c r="H96" i="23"/>
  <c r="H97" i="23" s="1"/>
  <c r="J96" i="23"/>
  <c r="J97" i="23" s="1"/>
  <c r="F96" i="23"/>
  <c r="F97" i="23" s="1"/>
  <c r="G96" i="23"/>
  <c r="G97" i="23" s="1"/>
  <c r="H34" i="24" l="1"/>
  <c r="H40" i="24"/>
  <c r="H42" i="24" s="1"/>
  <c r="H43" i="24" s="1"/>
  <c r="H56" i="24"/>
  <c r="H61" i="24" s="1"/>
  <c r="F69" i="24"/>
  <c r="E33" i="24"/>
  <c r="I35" i="24" s="1"/>
  <c r="I36" i="24" s="1"/>
  <c r="E68" i="24"/>
  <c r="E51" i="24"/>
  <c r="E65" i="24"/>
  <c r="E57" i="24"/>
  <c r="E64" i="24"/>
  <c r="E67" i="24"/>
  <c r="E59" i="24"/>
  <c r="E60" i="24"/>
  <c r="E58" i="24"/>
  <c r="I40" i="24"/>
  <c r="I42" i="24" s="1"/>
  <c r="I43" i="24" s="1"/>
  <c r="I34" i="24"/>
  <c r="I56" i="24"/>
  <c r="I61" i="24" s="1"/>
  <c r="H69" i="24"/>
  <c r="F56" i="24"/>
  <c r="F61" i="24" s="1"/>
  <c r="F34" i="24"/>
  <c r="F40" i="24"/>
  <c r="F42" i="24" s="1"/>
  <c r="F43" i="24" s="1"/>
  <c r="E66" i="24"/>
  <c r="D69" i="24"/>
  <c r="I69" i="24"/>
  <c r="D56" i="24"/>
  <c r="D61" i="24" s="1"/>
  <c r="D40" i="24"/>
  <c r="D42" i="24" s="1"/>
  <c r="D43" i="24" s="1"/>
  <c r="D34" i="24"/>
  <c r="F35" i="24"/>
  <c r="F36" i="24" s="1"/>
  <c r="D35" i="24"/>
  <c r="D36" i="24" s="1"/>
  <c r="H35" i="24" l="1"/>
  <c r="H36" i="24" s="1"/>
  <c r="E35" i="24"/>
  <c r="E36" i="24" s="1"/>
  <c r="G35" i="24"/>
  <c r="G36" i="24" s="1"/>
  <c r="E69" i="24"/>
  <c r="E56" i="24"/>
  <c r="E61" i="24" s="1"/>
  <c r="E34" i="24"/>
  <c r="E40" i="24"/>
  <c r="E42" i="24" s="1"/>
  <c r="E43" i="24" s="1"/>
</calcChain>
</file>

<file path=xl/sharedStrings.xml><?xml version="1.0" encoding="utf-8"?>
<sst xmlns="http://schemas.openxmlformats.org/spreadsheetml/2006/main" count="254" uniqueCount="145">
  <si>
    <t>Year 2</t>
  </si>
  <si>
    <t>Year 3</t>
  </si>
  <si>
    <t>Year 4</t>
  </si>
  <si>
    <t>Year 5</t>
  </si>
  <si>
    <t>Utilities</t>
  </si>
  <si>
    <t>Insurance</t>
  </si>
  <si>
    <t>Other</t>
  </si>
  <si>
    <t>Base Year</t>
  </si>
  <si>
    <t>Year 1</t>
  </si>
  <si>
    <t>SY 20-21</t>
  </si>
  <si>
    <t>SY 21-22</t>
  </si>
  <si>
    <t>SY 22-23</t>
  </si>
  <si>
    <t>SY 23-24</t>
  </si>
  <si>
    <t>SY 24-25</t>
  </si>
  <si>
    <t>Grades</t>
  </si>
  <si>
    <t>K-12</t>
  </si>
  <si>
    <t>Kindergarten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</si>
  <si>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</si>
  <si>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</si>
  <si>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</si>
  <si>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</si>
  <si>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</si>
  <si>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</si>
  <si>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</si>
  <si>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</si>
  <si>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</si>
  <si>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</si>
  <si>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</si>
  <si>
    <t>Twelfth</t>
  </si>
  <si>
    <t>Total Students</t>
  </si>
  <si>
    <t xml:space="preserve">  % Growth</t>
  </si>
  <si>
    <t xml:space="preserve">  % of Total Enrollment</t>
  </si>
  <si>
    <t>Revenues</t>
  </si>
  <si>
    <t>Escal.</t>
  </si>
  <si>
    <t>--</t>
  </si>
  <si>
    <t>Total Revenues</t>
  </si>
  <si>
    <t>Expenses</t>
  </si>
  <si>
    <t>Personnel Total</t>
  </si>
  <si>
    <t>Occupancy Total</t>
  </si>
  <si>
    <t>Other Instructional Expense Total</t>
  </si>
  <si>
    <t>General and Administrative Total</t>
  </si>
  <si>
    <t>Total Expenses</t>
  </si>
  <si>
    <t xml:space="preserve">Net Income Margin % </t>
  </si>
  <si>
    <t>Facilities Revenue</t>
  </si>
  <si>
    <t>Total Revenue Types</t>
  </si>
  <si>
    <t>Student to Teacher Ratio:</t>
  </si>
  <si>
    <t>Student to Staff Ratio</t>
  </si>
  <si>
    <t>Federal Revenue</t>
  </si>
  <si>
    <t>Private Funding</t>
  </si>
  <si>
    <t>Other Revenue</t>
  </si>
  <si>
    <t>Instructional Staff</t>
  </si>
  <si>
    <t>Salaries</t>
  </si>
  <si>
    <t>Payroll Taxes (% of salaries)</t>
  </si>
  <si>
    <t>Fringe/Employee Benefits (% of salaries)</t>
  </si>
  <si>
    <t>Retirement/Pension (% of salaries)</t>
  </si>
  <si>
    <t>Administrative Staff</t>
  </si>
  <si>
    <t>Administration Salaries</t>
  </si>
  <si>
    <t>Payroll Taxes</t>
  </si>
  <si>
    <t>Taxes</t>
  </si>
  <si>
    <t>Repairs and Maintenance</t>
  </si>
  <si>
    <t>Janitorial</t>
  </si>
  <si>
    <t>Custodian</t>
  </si>
  <si>
    <t>Custodial payroll taxes/benefits/pension</t>
  </si>
  <si>
    <t>Substitute Teachers - Contract</t>
  </si>
  <si>
    <t>Special Ed Supplies</t>
  </si>
  <si>
    <t xml:space="preserve">Classroom supplies </t>
  </si>
  <si>
    <t>Curriculum/Software</t>
  </si>
  <si>
    <t>Clothing expenses</t>
  </si>
  <si>
    <t>Field trips</t>
  </si>
  <si>
    <t>Enrollment Summary</t>
  </si>
  <si>
    <t>Staff Development</t>
  </si>
  <si>
    <t>Supplies and Materials</t>
  </si>
  <si>
    <t>Legal fees</t>
  </si>
  <si>
    <t>Office Expense</t>
  </si>
  <si>
    <t>Staff Recruitment</t>
  </si>
  <si>
    <t>Accounting Services</t>
  </si>
  <si>
    <t>Student Services</t>
  </si>
  <si>
    <t xml:space="preserve">Telephone </t>
  </si>
  <si>
    <t>Technology</t>
  </si>
  <si>
    <t>Board Expenses and Staff Travel</t>
  </si>
  <si>
    <t>Insurance  (per student)</t>
  </si>
  <si>
    <t>Student Lunch (per student)</t>
  </si>
  <si>
    <t>% Special Education</t>
  </si>
  <si>
    <t>t=</t>
  </si>
  <si>
    <t>Cash Flow Available for DS/Lease Payments</t>
  </si>
  <si>
    <t>DS/Lease Coverage Ratio</t>
  </si>
  <si>
    <t>Cumulative Surplus (Deficit)</t>
  </si>
  <si>
    <t>Add back DS/Lease Payments</t>
  </si>
  <si>
    <t>Total Expenditures</t>
  </si>
  <si>
    <t>Net Income</t>
  </si>
  <si>
    <t xml:space="preserve">DS/Lease Payment </t>
  </si>
  <si>
    <t>Facilities Revenue DS/Lease Coverage Ratio</t>
  </si>
  <si>
    <t>Budget Categories as % of Total Revenues</t>
  </si>
  <si>
    <t>Expenditures and Net Income</t>
  </si>
  <si>
    <t>Revenue Types</t>
  </si>
  <si>
    <t>Other Calculations</t>
  </si>
  <si>
    <t>State Per Pupil Funding (per student)</t>
  </si>
  <si>
    <t>Title I (% of per pupil funding)</t>
  </si>
  <si>
    <t>Title Funding other (% per pupil funding)</t>
  </si>
  <si>
    <t>Total FTEs</t>
  </si>
  <si>
    <t>Teacher FTEs</t>
  </si>
  <si>
    <t>Building Lease/Debt Service (input)</t>
  </si>
  <si>
    <t>Enrollment</t>
  </si>
  <si>
    <t>Personnel FTE</t>
  </si>
  <si>
    <t>Rental/Facilities Assistance</t>
  </si>
  <si>
    <t>Other Instructional Expenses</t>
  </si>
  <si>
    <t>Days Cash (Accumulated Surplus) on Hand</t>
  </si>
  <si>
    <t>Fringe/Employee Benefits</t>
  </si>
  <si>
    <t>Retirement/Pension</t>
  </si>
  <si>
    <t>General and Administrative</t>
  </si>
  <si>
    <t>State Special Ed (avg per special ed student)</t>
  </si>
  <si>
    <t>Other Student Services</t>
  </si>
  <si>
    <t>Student Recruitment/Marketing</t>
  </si>
  <si>
    <t>Transportation</t>
  </si>
  <si>
    <t>Student Support Services (per student)</t>
  </si>
  <si>
    <t>Instructional Expense</t>
  </si>
  <si>
    <t>Student Services Expense</t>
  </si>
  <si>
    <t>Occupancy Expense</t>
  </si>
  <si>
    <t>General Administration Expense</t>
  </si>
  <si>
    <t>Rental Assistance Revenue</t>
  </si>
  <si>
    <t>Local Revenue</t>
  </si>
  <si>
    <t>DS/Lease Payments as % of Per Pupil Revenues</t>
  </si>
  <si>
    <t>DS/Lease Payments as % of Total Revenues</t>
  </si>
  <si>
    <t>Debt Service (DS)/Lease Coverage &amp; Burden Ratios</t>
  </si>
  <si>
    <t>State Per Pupil</t>
  </si>
  <si>
    <t>State Special Ed Per Pupil</t>
  </si>
  <si>
    <t>Building Lease/Debt Service Expense</t>
  </si>
  <si>
    <t>Other Occupancy Expenses</t>
  </si>
  <si>
    <t>State Revenue</t>
  </si>
  <si>
    <t>Net Cash Flow/Income</t>
  </si>
  <si>
    <t>Rental/Facilities Assistance ($ per pupil)</t>
  </si>
  <si>
    <t>Instructional Staff Salaries &amp; Benefits</t>
  </si>
  <si>
    <t>Administrative Staff Salaries &amp; Benefits</t>
  </si>
  <si>
    <t>Debt Service (DS)/Lease Coverage &amp; Burden</t>
  </si>
  <si>
    <t>Local Per Pupil Revenue</t>
  </si>
  <si>
    <t>Local Other Revenue</t>
  </si>
  <si>
    <t>Per Pupil Revenues</t>
  </si>
  <si>
    <t>Equipment/Furniture</t>
  </si>
  <si>
    <t>Other Professional/Consulting</t>
  </si>
  <si>
    <t>Ernollment Summary</t>
  </si>
  <si>
    <t>TAB 6: DETAILED PRO FORMA BUDGET PROJECTION TEMPLATE</t>
  </si>
  <si>
    <t>TAB 7: SUMMARY PRO FORMA BUDGET PROJECTION TEMPLATE</t>
  </si>
  <si>
    <r>
      <rPr>
        <b/>
        <sz val="18"/>
        <rFont val="Calibri"/>
        <family val="2"/>
        <scheme val="minor"/>
      </rPr>
      <t>Communities of Excellence Project:</t>
    </r>
    <r>
      <rPr>
        <sz val="18"/>
        <rFont val="Calibri"/>
        <family val="2"/>
        <scheme val="minor"/>
      </rPr>
      <t xml:space="preserve"> Charter School Facility Refinancing Toolkit by Elise Balboni</t>
    </r>
  </si>
  <si>
    <t xml:space="preserve">TAB 7: Summary Pro Forma Budget Projection Template </t>
  </si>
  <si>
    <t xml:space="preserve">TAB 6: Detailed Pro Forma Budget Projection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</si>
</sst>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8" formatCode="0.0%"/>
    <numFmt numFmtId="170" formatCode="0.000%"/>
    <numFmt numFmtId="171" formatCode="&quot;$&quot;#,##0.00"/>
    <numFmt numFmtId="172" formatCode="0.00&quot;x&quot;"/>
    <numFmt numFmtId="173" formatCode="###\ &quot;days&quot;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8"/>
      <color theme="0" tint="-0.24997711111789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Down"/>
    </fill>
    <fill>
      <patternFill patternType="solid">
        <fgColor rgb="FFF8EB60"/>
        <bgColor indexed="64"/>
      </patternFill>
    </fill>
    <fill>
      <patternFill patternType="solid">
        <fgColor rgb="FF76C4D5"/>
        <bgColor indexed="64"/>
      </patternFill>
    </fill>
    <fill>
      <patternFill patternType="solid">
        <fgColor rgb="FF1C5A7D"/>
        <bgColor indexed="64"/>
      </patternFill>
    </fill>
    <fill>
      <patternFill patternType="solid">
        <fgColor theme="8" tint="0.89999084444715716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4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4" xfId="0" applyFont="1" applyBorder="1"/>
    <xf numFmtId="0" fontId="3" fillId="0" borderId="1" xfId="0" applyFont="1" applyBorder="1"/>
    <xf numFmtId="0" fontId="5" fillId="0" borderId="0" xfId="0" applyFont="1"/>
    <xf numFmtId="0" fontId="5" fillId="0" borderId="2" xfId="0" applyFont="1" applyFill="1" applyBorder="1" applyAlignment="1">
      <alignment horizontal="left"/>
    </xf>
    <xf numFmtId="0" fontId="3" fillId="0" borderId="6" xfId="0" applyFont="1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7" fillId="0" borderId="0" xfId="0" applyFont="1"/>
    <xf numFmtId="0" fontId="5" fillId="4" borderId="3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10" fillId="0" borderId="0" xfId="4" applyFont="1" applyFill="1" applyBorder="1"/>
    <xf numFmtId="0" fontId="2" fillId="0" borderId="0" xfId="0" applyFont="1" applyBorder="1"/>
    <xf numFmtId="10" fontId="2" fillId="0" borderId="0" xfId="0" applyNumberFormat="1" applyFont="1" applyBorder="1"/>
    <xf numFmtId="0" fontId="2" fillId="0" borderId="0" xfId="4" applyFont="1" applyFill="1" applyBorder="1" applyAlignment="1">
      <alignment horizontal="left"/>
    </xf>
    <xf numFmtId="0" fontId="10" fillId="0" borderId="0" xfId="4" applyFont="1" applyFill="1" applyBorder="1" applyAlignment="1">
      <alignment wrapText="1"/>
    </xf>
    <xf numFmtId="0" fontId="12" fillId="0" borderId="0" xfId="4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vertical="top"/>
    </xf>
    <xf numFmtId="171" fontId="3" fillId="0" borderId="0" xfId="0" applyNumberFormat="1" applyFont="1"/>
    <xf numFmtId="0" fontId="2" fillId="0" borderId="0" xfId="0" applyFont="1"/>
    <xf numFmtId="10" fontId="2" fillId="0" borderId="0" xfId="0" applyNumberFormat="1" applyFont="1"/>
    <xf numFmtId="0" fontId="10" fillId="0" borderId="0" xfId="4" applyFont="1" applyBorder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3" fillId="0" borderId="0" xfId="0" applyFont="1" applyBorder="1"/>
    <xf numFmtId="16" fontId="5" fillId="0" borderId="0" xfId="0" quotePrefix="1" applyNumberFormat="1" applyFont="1" applyBorder="1" applyAlignment="1">
      <alignment horizontal="right"/>
    </xf>
    <xf numFmtId="0" fontId="14" fillId="0" borderId="0" xfId="0" applyFont="1" applyBorder="1"/>
    <xf numFmtId="0" fontId="10" fillId="0" borderId="0" xfId="0" applyFont="1" applyBorder="1"/>
    <xf numFmtId="0" fontId="15" fillId="0" borderId="0" xfId="0" applyFont="1" applyBorder="1"/>
    <xf numFmtId="10" fontId="15" fillId="0" borderId="0" xfId="0" applyNumberFormat="1" applyFont="1" applyBorder="1"/>
    <xf numFmtId="168" fontId="4" fillId="0" borderId="0" xfId="6" applyNumberFormat="1" applyFont="1" applyBorder="1"/>
    <xf numFmtId="0" fontId="13" fillId="0" borderId="7" xfId="0" applyFont="1" applyBorder="1"/>
    <xf numFmtId="0" fontId="16" fillId="0" borderId="7" xfId="0" applyFont="1" applyBorder="1"/>
    <xf numFmtId="10" fontId="16" fillId="0" borderId="7" xfId="0" applyNumberFormat="1" applyFont="1" applyBorder="1"/>
    <xf numFmtId="9" fontId="4" fillId="0" borderId="7" xfId="6" applyFont="1" applyFill="1" applyBorder="1"/>
    <xf numFmtId="0" fontId="8" fillId="0" borderId="0" xfId="0" applyFont="1" applyBorder="1"/>
    <xf numFmtId="0" fontId="4" fillId="0" borderId="0" xfId="0" applyFont="1" applyBorder="1"/>
    <xf numFmtId="0" fontId="17" fillId="0" borderId="0" xfId="0" applyFont="1" applyBorder="1"/>
    <xf numFmtId="10" fontId="17" fillId="0" borderId="0" xfId="0" applyNumberFormat="1" applyFont="1" applyBorder="1"/>
    <xf numFmtId="0" fontId="14" fillId="0" borderId="0" xfId="0" applyFont="1" applyFill="1" applyBorder="1"/>
    <xf numFmtId="0" fontId="10" fillId="0" borderId="0" xfId="0" applyFont="1" applyFill="1" applyBorder="1"/>
    <xf numFmtId="164" fontId="3" fillId="0" borderId="0" xfId="0" applyNumberFormat="1" applyFont="1" applyBorder="1"/>
    <xf numFmtId="0" fontId="10" fillId="0" borderId="10" xfId="0" applyFont="1" applyFill="1" applyBorder="1"/>
    <xf numFmtId="0" fontId="15" fillId="0" borderId="10" xfId="0" applyFont="1" applyFill="1" applyBorder="1"/>
    <xf numFmtId="10" fontId="15" fillId="0" borderId="10" xfId="0" applyNumberFormat="1" applyFont="1" applyFill="1" applyBorder="1"/>
    <xf numFmtId="168" fontId="4" fillId="0" borderId="10" xfId="6" applyNumberFormat="1" applyFont="1" applyFill="1" applyBorder="1"/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70" fontId="3" fillId="0" borderId="0" xfId="0" applyNumberFormat="1" applyFont="1" applyFill="1" applyBorder="1" applyAlignment="1">
      <alignment horizontal="left"/>
    </xf>
    <xf numFmtId="170" fontId="3" fillId="0" borderId="0" xfId="0" applyNumberFormat="1" applyFont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10" fontId="2" fillId="6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/>
    <xf numFmtId="9" fontId="3" fillId="0" borderId="0" xfId="6" applyFont="1" applyFill="1" applyBorder="1"/>
    <xf numFmtId="164" fontId="10" fillId="0" borderId="10" xfId="0" applyNumberFormat="1" applyFont="1" applyFill="1" applyBorder="1"/>
    <xf numFmtId="164" fontId="10" fillId="0" borderId="0" xfId="0" applyNumberFormat="1" applyFont="1" applyFill="1" applyBorder="1"/>
    <xf numFmtId="0" fontId="10" fillId="0" borderId="2" xfId="0" applyFont="1" applyBorder="1"/>
    <xf numFmtId="0" fontId="16" fillId="0" borderId="0" xfId="0" applyFont="1" applyBorder="1"/>
    <xf numFmtId="10" fontId="16" fillId="0" borderId="0" xfId="0" applyNumberFormat="1" applyFont="1" applyBorder="1"/>
    <xf numFmtId="173" fontId="10" fillId="0" borderId="0" xfId="0" applyNumberFormat="1" applyFont="1" applyFill="1" applyBorder="1"/>
    <xf numFmtId="0" fontId="14" fillId="0" borderId="2" xfId="0" applyFont="1" applyBorder="1"/>
    <xf numFmtId="168" fontId="3" fillId="0" borderId="0" xfId="6" applyNumberFormat="1" applyFont="1" applyFill="1" applyBorder="1"/>
    <xf numFmtId="168" fontId="13" fillId="0" borderId="0" xfId="0" applyNumberFormat="1" applyFont="1" applyFill="1" applyBorder="1"/>
    <xf numFmtId="168" fontId="10" fillId="0" borderId="0" xfId="0" applyNumberFormat="1" applyFont="1" applyFill="1" applyBorder="1"/>
    <xf numFmtId="168" fontId="10" fillId="0" borderId="0" xfId="0" applyNumberFormat="1" applyFont="1" applyBorder="1"/>
    <xf numFmtId="168" fontId="4" fillId="0" borderId="0" xfId="6" applyNumberFormat="1" applyFont="1" applyFill="1" applyBorder="1"/>
    <xf numFmtId="0" fontId="17" fillId="0" borderId="0" xfId="0" applyFont="1" applyFill="1" applyBorder="1"/>
    <xf numFmtId="10" fontId="17" fillId="0" borderId="0" xfId="0" applyNumberFormat="1" applyFont="1" applyFill="1" applyBorder="1"/>
    <xf numFmtId="168" fontId="10" fillId="0" borderId="0" xfId="6" applyNumberFormat="1" applyFont="1" applyFill="1" applyBorder="1"/>
    <xf numFmtId="0" fontId="4" fillId="0" borderId="0" xfId="0" applyFont="1"/>
    <xf numFmtId="0" fontId="8" fillId="0" borderId="0" xfId="0" applyFont="1"/>
    <xf numFmtId="10" fontId="8" fillId="0" borderId="0" xfId="0" applyNumberFormat="1" applyFont="1"/>
    <xf numFmtId="1" fontId="4" fillId="0" borderId="0" xfId="0" applyNumberFormat="1" applyFont="1"/>
    <xf numFmtId="0" fontId="10" fillId="0" borderId="0" xfId="4" applyFont="1"/>
    <xf numFmtId="0" fontId="13" fillId="0" borderId="0" xfId="0" applyFont="1" applyFill="1" applyBorder="1"/>
    <xf numFmtId="0" fontId="16" fillId="0" borderId="0" xfId="0" applyFont="1" applyFill="1" applyBorder="1"/>
    <xf numFmtId="10" fontId="16" fillId="0" borderId="0" xfId="0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72" fontId="3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0" fillId="0" borderId="2" xfId="0" applyFont="1" applyFill="1" applyBorder="1"/>
    <xf numFmtId="172" fontId="3" fillId="0" borderId="3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10" fillId="0" borderId="4" xfId="0" applyFont="1" applyFill="1" applyBorder="1"/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0" fontId="2" fillId="0" borderId="7" xfId="0" applyNumberFormat="1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168" fontId="10" fillId="0" borderId="3" xfId="6" applyNumberFormat="1" applyFont="1" applyFill="1" applyBorder="1"/>
    <xf numFmtId="0" fontId="13" fillId="0" borderId="2" xfId="0" applyFont="1" applyBorder="1"/>
    <xf numFmtId="168" fontId="13" fillId="0" borderId="3" xfId="0" applyNumberFormat="1" applyFont="1" applyFill="1" applyBorder="1"/>
    <xf numFmtId="168" fontId="10" fillId="0" borderId="3" xfId="0" applyNumberFormat="1" applyFont="1" applyBorder="1"/>
    <xf numFmtId="168" fontId="3" fillId="0" borderId="3" xfId="6" applyNumberFormat="1" applyFont="1" applyFill="1" applyBorder="1"/>
    <xf numFmtId="168" fontId="4" fillId="0" borderId="3" xfId="6" applyNumberFormat="1" applyFont="1" applyFill="1" applyBorder="1"/>
    <xf numFmtId="0" fontId="18" fillId="0" borderId="2" xfId="0" applyFont="1" applyBorder="1"/>
    <xf numFmtId="10" fontId="15" fillId="0" borderId="3" xfId="0" applyNumberFormat="1" applyFont="1" applyBorder="1"/>
    <xf numFmtId="0" fontId="13" fillId="0" borderId="4" xfId="0" applyFont="1" applyBorder="1"/>
    <xf numFmtId="168" fontId="13" fillId="0" borderId="7" xfId="0" applyNumberFormat="1" applyFont="1" applyFill="1" applyBorder="1"/>
    <xf numFmtId="168" fontId="13" fillId="0" borderId="5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5" fontId="3" fillId="0" borderId="0" xfId="0" applyNumberFormat="1" applyFont="1" applyFill="1" applyBorder="1"/>
    <xf numFmtId="5" fontId="3" fillId="6" borderId="0" xfId="0" applyNumberFormat="1" applyFont="1" applyFill="1" applyBorder="1"/>
    <xf numFmtId="5" fontId="5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8" fontId="10" fillId="0" borderId="0" xfId="5" applyNumberFormat="1" applyFont="1" applyFill="1" applyBorder="1" applyAlignment="1">
      <alignment horizontal="right"/>
    </xf>
    <xf numFmtId="5" fontId="3" fillId="0" borderId="3" xfId="0" applyNumberFormat="1" applyFont="1" applyFill="1" applyBorder="1"/>
    <xf numFmtId="5" fontId="3" fillId="0" borderId="3" xfId="0" applyNumberFormat="1" applyFont="1" applyFill="1" applyBorder="1" applyAlignment="1">
      <alignment horizontal="right"/>
    </xf>
    <xf numFmtId="5" fontId="5" fillId="0" borderId="3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16" fontId="5" fillId="0" borderId="3" xfId="0" quotePrefix="1" applyNumberFormat="1" applyFont="1" applyBorder="1" applyAlignment="1">
      <alignment horizontal="right"/>
    </xf>
    <xf numFmtId="0" fontId="13" fillId="0" borderId="11" xfId="0" applyFont="1" applyBorder="1"/>
    <xf numFmtId="0" fontId="13" fillId="0" borderId="12" xfId="0" applyFont="1" applyBorder="1"/>
    <xf numFmtId="0" fontId="16" fillId="0" borderId="12" xfId="0" applyFont="1" applyBorder="1"/>
    <xf numFmtId="10" fontId="16" fillId="0" borderId="12" xfId="0" applyNumberFormat="1" applyFont="1" applyBorder="1"/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8" fontId="4" fillId="0" borderId="3" xfId="6" applyNumberFormat="1" applyFont="1" applyBorder="1"/>
    <xf numFmtId="166" fontId="5" fillId="0" borderId="3" xfId="0" applyNumberFormat="1" applyFont="1" applyFill="1" applyBorder="1"/>
    <xf numFmtId="0" fontId="14" fillId="0" borderId="4" xfId="0" applyFont="1" applyBorder="1"/>
    <xf numFmtId="9" fontId="4" fillId="0" borderId="5" xfId="6" applyFont="1" applyFill="1" applyBorder="1"/>
    <xf numFmtId="0" fontId="10" fillId="0" borderId="1" xfId="0" applyFont="1" applyFill="1" applyBorder="1"/>
    <xf numFmtId="0" fontId="15" fillId="0" borderId="1" xfId="0" applyFont="1" applyFill="1" applyBorder="1"/>
    <xf numFmtId="10" fontId="15" fillId="0" borderId="1" xfId="0" applyNumberFormat="1" applyFont="1" applyFill="1" applyBorder="1"/>
    <xf numFmtId="5" fontId="13" fillId="0" borderId="1" xfId="0" applyNumberFormat="1" applyFont="1" applyFill="1" applyBorder="1"/>
    <xf numFmtId="5" fontId="13" fillId="0" borderId="9" xfId="0" applyNumberFormat="1" applyFont="1" applyFill="1" applyBorder="1"/>
    <xf numFmtId="0" fontId="14" fillId="0" borderId="14" xfId="0" applyFont="1" applyFill="1" applyBorder="1"/>
    <xf numFmtId="168" fontId="4" fillId="0" borderId="15" xfId="6" applyNumberFormat="1" applyFont="1" applyFill="1" applyBorder="1"/>
    <xf numFmtId="164" fontId="13" fillId="0" borderId="3" xfId="0" applyNumberFormat="1" applyFont="1" applyBorder="1"/>
    <xf numFmtId="0" fontId="3" fillId="6" borderId="2" xfId="0" applyFont="1" applyFill="1" applyBorder="1" applyAlignment="1">
      <alignment horizontal="left"/>
    </xf>
    <xf numFmtId="0" fontId="3" fillId="6" borderId="0" xfId="0" applyFont="1" applyFill="1" applyBorder="1"/>
    <xf numFmtId="5" fontId="3" fillId="6" borderId="3" xfId="0" applyNumberFormat="1" applyFont="1" applyFill="1" applyBorder="1"/>
    <xf numFmtId="164" fontId="10" fillId="0" borderId="3" xfId="0" applyNumberFormat="1" applyFont="1" applyFill="1" applyBorder="1"/>
    <xf numFmtId="168" fontId="10" fillId="0" borderId="3" xfId="5" applyNumberFormat="1" applyFont="1" applyFill="1" applyBorder="1" applyAlignment="1">
      <alignment horizontal="right"/>
    </xf>
    <xf numFmtId="0" fontId="13" fillId="0" borderId="7" xfId="0" applyFont="1" applyFill="1" applyBorder="1"/>
    <xf numFmtId="0" fontId="16" fillId="0" borderId="7" xfId="0" applyFont="1" applyFill="1" applyBorder="1"/>
    <xf numFmtId="10" fontId="16" fillId="0" borderId="7" xfId="0" applyNumberFormat="1" applyFont="1" applyFill="1" applyBorder="1"/>
    <xf numFmtId="173" fontId="10" fillId="0" borderId="7" xfId="0" applyNumberFormat="1" applyFont="1" applyFill="1" applyBorder="1"/>
    <xf numFmtId="173" fontId="10" fillId="0" borderId="5" xfId="0" applyNumberFormat="1" applyFont="1" applyFill="1" applyBorder="1"/>
    <xf numFmtId="0" fontId="13" fillId="0" borderId="8" xfId="0" applyFont="1" applyBorder="1"/>
    <xf numFmtId="0" fontId="16" fillId="0" borderId="1" xfId="0" applyFont="1" applyBorder="1"/>
    <xf numFmtId="10" fontId="16" fillId="0" borderId="1" xfId="0" applyNumberFormat="1" applyFont="1" applyBorder="1"/>
    <xf numFmtId="168" fontId="13" fillId="0" borderId="1" xfId="0" applyNumberFormat="1" applyFont="1" applyFill="1" applyBorder="1"/>
    <xf numFmtId="168" fontId="13" fillId="0" borderId="9" xfId="0" applyNumberFormat="1" applyFont="1" applyFill="1" applyBorder="1"/>
    <xf numFmtId="0" fontId="4" fillId="0" borderId="2" xfId="0" applyFont="1" applyBorder="1"/>
    <xf numFmtId="10" fontId="8" fillId="0" borderId="0" xfId="0" applyNumberFormat="1" applyFont="1" applyBorder="1"/>
    <xf numFmtId="37" fontId="3" fillId="0" borderId="0" xfId="0" applyNumberFormat="1" applyFont="1" applyBorder="1"/>
    <xf numFmtId="37" fontId="3" fillId="0" borderId="3" xfId="0" applyNumberFormat="1" applyFont="1" applyBorder="1"/>
    <xf numFmtId="0" fontId="8" fillId="0" borderId="7" xfId="0" applyFont="1" applyBorder="1"/>
    <xf numFmtId="10" fontId="8" fillId="0" borderId="7" xfId="0" applyNumberFormat="1" applyFont="1" applyBorder="1"/>
    <xf numFmtId="37" fontId="3" fillId="0" borderId="7" xfId="0" applyNumberFormat="1" applyFont="1" applyBorder="1"/>
    <xf numFmtId="37" fontId="3" fillId="0" borderId="5" xfId="0" applyNumberFormat="1" applyFont="1" applyBorder="1"/>
    <xf numFmtId="1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3" fillId="3" borderId="22" xfId="1" applyNumberFormat="1" applyFont="1" applyFill="1" applyBorder="1"/>
    <xf numFmtId="166" fontId="3" fillId="3" borderId="23" xfId="1" applyNumberFormat="1" applyFont="1" applyFill="1" applyBorder="1"/>
    <xf numFmtId="166" fontId="3" fillId="3" borderId="24" xfId="1" applyNumberFormat="1" applyFont="1" applyFill="1" applyBorder="1"/>
    <xf numFmtId="166" fontId="3" fillId="3" borderId="25" xfId="1" applyNumberFormat="1" applyFont="1" applyFill="1" applyBorder="1"/>
    <xf numFmtId="166" fontId="3" fillId="3" borderId="26" xfId="1" applyNumberFormat="1" applyFont="1" applyFill="1" applyBorder="1"/>
    <xf numFmtId="9" fontId="3" fillId="3" borderId="27" xfId="5" applyFont="1" applyFill="1" applyBorder="1" applyAlignment="1">
      <alignment horizontal="right"/>
    </xf>
    <xf numFmtId="9" fontId="3" fillId="3" borderId="28" xfId="5" applyFont="1" applyFill="1" applyBorder="1" applyAlignment="1">
      <alignment horizontal="right"/>
    </xf>
    <xf numFmtId="9" fontId="3" fillId="3" borderId="29" xfId="5" applyFont="1" applyFill="1" applyBorder="1" applyAlignment="1">
      <alignment horizontal="right"/>
    </xf>
    <xf numFmtId="9" fontId="3" fillId="3" borderId="30" xfId="5" applyFont="1" applyFill="1" applyBorder="1" applyAlignment="1">
      <alignment horizontal="right"/>
    </xf>
    <xf numFmtId="5" fontId="3" fillId="3" borderId="31" xfId="1" applyNumberFormat="1" applyFont="1" applyFill="1" applyBorder="1" applyAlignment="1">
      <alignment horizontal="right"/>
    </xf>
    <xf numFmtId="9" fontId="3" fillId="3" borderId="32" xfId="5" applyFont="1" applyFill="1" applyBorder="1" applyAlignment="1">
      <alignment horizontal="right"/>
    </xf>
    <xf numFmtId="5" fontId="3" fillId="3" borderId="18" xfId="1" applyNumberFormat="1" applyFont="1" applyFill="1" applyBorder="1" applyAlignment="1">
      <alignment horizontal="right"/>
    </xf>
    <xf numFmtId="9" fontId="3" fillId="3" borderId="18" xfId="5" applyFont="1" applyFill="1" applyBorder="1" applyAlignment="1">
      <alignment horizontal="right"/>
    </xf>
    <xf numFmtId="5" fontId="3" fillId="3" borderId="17" xfId="1" applyNumberFormat="1" applyFont="1" applyFill="1" applyBorder="1" applyAlignment="1">
      <alignment horizontal="right"/>
    </xf>
    <xf numFmtId="5" fontId="3" fillId="3" borderId="33" xfId="1" applyNumberFormat="1" applyFont="1" applyFill="1" applyBorder="1"/>
    <xf numFmtId="9" fontId="3" fillId="3" borderId="31" xfId="5" applyFont="1" applyFill="1" applyBorder="1" applyAlignment="1">
      <alignment horizontal="right"/>
    </xf>
    <xf numFmtId="9" fontId="3" fillId="3" borderId="34" xfId="5" applyFont="1" applyFill="1" applyBorder="1" applyAlignment="1">
      <alignment horizontal="right"/>
    </xf>
    <xf numFmtId="9" fontId="3" fillId="3" borderId="35" xfId="5" applyFont="1" applyFill="1" applyBorder="1" applyAlignment="1">
      <alignment horizontal="right"/>
    </xf>
    <xf numFmtId="5" fontId="3" fillId="3" borderId="36" xfId="1" applyNumberFormat="1" applyFont="1" applyFill="1" applyBorder="1"/>
    <xf numFmtId="9" fontId="3" fillId="3" borderId="21" xfId="5" applyFont="1" applyFill="1" applyBorder="1" applyAlignment="1">
      <alignment horizontal="right"/>
    </xf>
    <xf numFmtId="5" fontId="3" fillId="3" borderId="31" xfId="1" applyNumberFormat="1" applyFont="1" applyFill="1" applyBorder="1"/>
    <xf numFmtId="9" fontId="3" fillId="3" borderId="16" xfId="5" applyFont="1" applyFill="1" applyBorder="1" applyAlignment="1">
      <alignment horizontal="right"/>
    </xf>
    <xf numFmtId="5" fontId="3" fillId="3" borderId="18" xfId="1" applyNumberFormat="1" applyFont="1" applyFill="1" applyBorder="1"/>
    <xf numFmtId="9" fontId="3" fillId="3" borderId="19" xfId="5" applyFont="1" applyFill="1" applyBorder="1" applyAlignment="1">
      <alignment horizontal="right"/>
    </xf>
    <xf numFmtId="5" fontId="3" fillId="3" borderId="35" xfId="1" applyNumberFormat="1" applyFont="1" applyFill="1" applyBorder="1"/>
    <xf numFmtId="37" fontId="3" fillId="3" borderId="30" xfId="1" applyNumberFormat="1" applyFont="1" applyFill="1" applyBorder="1" applyAlignment="1">
      <alignment horizontal="right"/>
    </xf>
    <xf numFmtId="37" fontId="3" fillId="3" borderId="21" xfId="1" applyNumberFormat="1" applyFont="1" applyFill="1" applyBorder="1" applyAlignment="1">
      <alignment horizontal="right"/>
    </xf>
    <xf numFmtId="37" fontId="3" fillId="3" borderId="37" xfId="1" applyNumberFormat="1" applyFont="1" applyFill="1" applyBorder="1" applyAlignment="1">
      <alignment horizontal="right"/>
    </xf>
    <xf numFmtId="37" fontId="3" fillId="3" borderId="34" xfId="1" applyNumberFormat="1" applyFont="1" applyFill="1" applyBorder="1" applyAlignment="1">
      <alignment horizontal="right"/>
    </xf>
    <xf numFmtId="37" fontId="3" fillId="3" borderId="19" xfId="1" applyNumberFormat="1" applyFont="1" applyFill="1" applyBorder="1" applyAlignment="1">
      <alignment horizontal="right"/>
    </xf>
    <xf numFmtId="37" fontId="3" fillId="3" borderId="20" xfId="1" applyNumberFormat="1" applyFont="1" applyFill="1" applyBorder="1" applyAlignment="1">
      <alignment horizontal="right"/>
    </xf>
    <xf numFmtId="166" fontId="3" fillId="0" borderId="0" xfId="1" applyNumberFormat="1" applyFont="1" applyFill="1" applyBorder="1"/>
    <xf numFmtId="166" fontId="3" fillId="0" borderId="3" xfId="1" applyNumberFormat="1" applyFont="1" applyFill="1" applyBorder="1"/>
    <xf numFmtId="9" fontId="3" fillId="0" borderId="34" xfId="5" applyFont="1" applyFill="1" applyBorder="1" applyAlignment="1">
      <alignment horizontal="right"/>
    </xf>
    <xf numFmtId="9" fontId="3" fillId="0" borderId="35" xfId="5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9" fontId="3" fillId="0" borderId="0" xfId="5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7" xfId="0" applyFont="1" applyFill="1" applyBorder="1"/>
    <xf numFmtId="168" fontId="3" fillId="0" borderId="0" xfId="5" applyNumberFormat="1" applyFont="1" applyFill="1" applyBorder="1" applyAlignment="1">
      <alignment horizontal="right"/>
    </xf>
    <xf numFmtId="168" fontId="3" fillId="0" borderId="3" xfId="5" applyNumberFormat="1" applyFont="1" applyFill="1" applyBorder="1" applyAlignment="1">
      <alignment horizontal="right"/>
    </xf>
    <xf numFmtId="168" fontId="3" fillId="0" borderId="7" xfId="5" applyNumberFormat="1" applyFont="1" applyBorder="1"/>
    <xf numFmtId="168" fontId="3" fillId="0" borderId="0" xfId="6" applyNumberFormat="1" applyFont="1" applyFill="1" applyBorder="1" applyAlignment="1">
      <alignment horizontal="right"/>
    </xf>
    <xf numFmtId="168" fontId="3" fillId="0" borderId="0" xfId="6" applyNumberFormat="1" applyFont="1" applyBorder="1"/>
    <xf numFmtId="168" fontId="10" fillId="0" borderId="7" xfId="5" applyNumberFormat="1" applyFont="1" applyFill="1" applyBorder="1" applyAlignment="1">
      <alignment horizontal="right"/>
    </xf>
    <xf numFmtId="168" fontId="10" fillId="0" borderId="5" xfId="5" applyNumberFormat="1" applyFont="1" applyFill="1" applyBorder="1" applyAlignment="1">
      <alignment horizontal="right"/>
    </xf>
    <xf numFmtId="0" fontId="3" fillId="0" borderId="0" xfId="0" quotePrefix="1" applyFont="1"/>
    <xf numFmtId="168" fontId="3" fillId="0" borderId="5" xfId="5" applyNumberFormat="1" applyFont="1" applyBorder="1"/>
    <xf numFmtId="0" fontId="9" fillId="0" borderId="0" xfId="0" applyFont="1" applyAlignment="1">
      <alignment vertical="center"/>
    </xf>
    <xf numFmtId="0" fontId="19" fillId="0" borderId="2" xfId="0" applyFont="1" applyFill="1" applyBorder="1" applyAlignment="1">
      <alignment horizontal="left"/>
    </xf>
    <xf numFmtId="5" fontId="3" fillId="0" borderId="0" xfId="0" applyNumberFormat="1" applyFont="1"/>
    <xf numFmtId="5" fontId="13" fillId="0" borderId="0" xfId="0" applyNumberFormat="1" applyFont="1" applyFill="1" applyBorder="1"/>
    <xf numFmtId="5" fontId="13" fillId="0" borderId="3" xfId="0" applyNumberFormat="1" applyFont="1" applyFill="1" applyBorder="1"/>
    <xf numFmtId="5" fontId="3" fillId="0" borderId="0" xfId="1" applyNumberFormat="1" applyFont="1" applyFill="1" applyBorder="1"/>
    <xf numFmtId="5" fontId="3" fillId="0" borderId="3" xfId="1" applyNumberFormat="1" applyFont="1" applyFill="1" applyBorder="1"/>
    <xf numFmtId="0" fontId="19" fillId="0" borderId="2" xfId="0" applyFont="1" applyFill="1" applyBorder="1"/>
    <xf numFmtId="166" fontId="3" fillId="0" borderId="0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6" fontId="3" fillId="0" borderId="3" xfId="1" applyNumberFormat="1" applyFont="1" applyFill="1" applyBorder="1" applyAlignment="1">
      <alignment horizontal="right"/>
    </xf>
    <xf numFmtId="5" fontId="3" fillId="3" borderId="38" xfId="1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2" borderId="2" xfId="0" applyFont="1" applyFill="1" applyBorder="1"/>
    <xf numFmtId="0" fontId="20" fillId="4" borderId="40" xfId="0" applyFont="1" applyFill="1" applyBorder="1" applyAlignment="1">
      <alignment horizontal="center" wrapText="1"/>
    </xf>
    <xf numFmtId="0" fontId="20" fillId="4" borderId="39" xfId="0" applyFont="1" applyFill="1" applyBorder="1" applyAlignment="1">
      <alignment horizontal="center" wrapText="1"/>
    </xf>
    <xf numFmtId="0" fontId="20" fillId="4" borderId="41" xfId="0" applyFont="1" applyFill="1" applyBorder="1" applyAlignment="1">
      <alignment horizontal="center" wrapText="1"/>
    </xf>
    <xf numFmtId="0" fontId="20" fillId="0" borderId="0" xfId="0" applyFont="1" applyFill="1" applyBorder="1" applyAlignment="1"/>
    <xf numFmtId="0" fontId="22" fillId="4" borderId="39" xfId="0" applyFont="1" applyFill="1" applyBorder="1" applyAlignment="1">
      <alignment horizontal="center" wrapText="1"/>
    </xf>
    <xf numFmtId="0" fontId="22" fillId="4" borderId="40" xfId="0" applyFont="1" applyFill="1" applyBorder="1" applyAlignment="1">
      <alignment horizontal="center" wrapText="1"/>
    </xf>
    <xf numFmtId="0" fontId="22" fillId="4" borderId="41" xfId="0" applyFont="1" applyFill="1" applyBorder="1" applyAlignment="1">
      <alignment horizont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 4" xfId="4"/>
    <cellStyle name="Percent" xfId="5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190500</xdr:colOff>
      <xdr:row>1</xdr:row>
      <xdr:rowOff>38100</xdr:rowOff>
    </xdr:from>
    <xdr:ext cx="1103325" cy="107439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209550"/>
          <a:ext cx="1103325" cy="1074398"/>
        </a:xfrm>
        <a:prstGeom prst="rect">
          <a:avLst/>
        </a:prstGeom>
      </xdr:spPr>
    </xdr:pic>
    <xdr:clientData/>
  </xdr:oneCellAnchor>
  <xdr:oneCellAnchor>
    <xdr:from>
      <xdr:col>13</xdr:col>
      <xdr:colOff>66675</xdr:colOff>
      <xdr:row>1</xdr:row>
      <xdr:rowOff>57150</xdr:rowOff>
    </xdr:from>
    <xdr:ext cx="1702528" cy="9963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228600"/>
          <a:ext cx="1702528" cy="9963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</xdr:colOff>
      <xdr:row>1</xdr:row>
      <xdr:rowOff>47625</xdr:rowOff>
    </xdr:from>
    <xdr:ext cx="1702528" cy="9963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219075"/>
          <a:ext cx="1702528" cy="996300"/>
        </a:xfrm>
        <a:prstGeom prst="rect">
          <a:avLst/>
        </a:prstGeom>
      </xdr:spPr>
    </xdr:pic>
    <xdr:clientData/>
  </xdr:oneCellAnchor>
  <xdr:oneCellAnchor>
    <xdr:from>
      <xdr:col>10</xdr:col>
      <xdr:colOff>161925</xdr:colOff>
      <xdr:row>1</xdr:row>
      <xdr:rowOff>19050</xdr:rowOff>
    </xdr:from>
    <xdr:ext cx="1103325" cy="107439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190500"/>
          <a:ext cx="1103325" cy="10743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ISC Excel Color Scheme">
  <a:themeElements>
    <a:clrScheme name="LISC Color Palette">
      <a:dk1>
        <a:srgbClr val="0A262C"/>
      </a:dk1>
      <a:lt1>
        <a:sysClr val="window" lastClr="FFFFFF"/>
      </a:lt1>
      <a:dk2>
        <a:srgbClr val="0A262C"/>
      </a:dk2>
      <a:lt2>
        <a:srgbClr val="E7E6E6"/>
      </a:lt2>
      <a:accent1>
        <a:srgbClr val="2EB1D1"/>
      </a:accent1>
      <a:accent2>
        <a:srgbClr val="FFC90E"/>
      </a:accent2>
      <a:accent3>
        <a:srgbClr val="22839A"/>
      </a:accent3>
      <a:accent4>
        <a:srgbClr val="9BDBE9"/>
      </a:accent4>
      <a:accent5>
        <a:srgbClr val="0A262C"/>
      </a:accent5>
      <a:accent6>
        <a:srgbClr val="D2EBEC"/>
      </a:accent6>
      <a:hlink>
        <a:srgbClr val="2EB1D1"/>
      </a:hlink>
      <a:folHlink>
        <a:srgbClr val="FFC90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7" sqref="F7"/>
    </sheetView>
  </sheetViews>
  <sheetFormatPr defaultColWidth="8.85546875" defaultRowHeight="12.75" x14ac:dyDescent="0.2"/>
  <cols>
    <col min="1" max="1" width="9" bestFit="1" customWidth="1"/>
  </cols>
  <sheetData/>
  <customSheetViews>
    <customSheetView guid="{D6ADFD47-8DC4-4C2F-8CDA-3A14821200C4}" state="hidden" showRuler="0">
      <selection activeCell="F7" sqref="F7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2"/>
  <sheetViews>
    <sheetView showGridLines="0" tabSelected="1" topLeftCell="A118" workbookViewId="0">
      <selection activeCell="F146" sqref="F146"/>
    </sheetView>
  </sheetViews>
  <sheetFormatPr defaultColWidth="11.42578125" defaultRowHeight="12.75" outlineLevelRow="1" x14ac:dyDescent="0.2"/>
  <cols>
    <col min="1" max="2" width="4.140625" style="1" customWidth="1"/>
    <col min="3" max="3" width="34.28515625" style="1" customWidth="1"/>
    <col min="4" max="4" width="4.7109375" style="29" customWidth="1"/>
    <col min="5" max="5" width="8.85546875" style="30" customWidth="1"/>
    <col min="6" max="10" width="11.7109375" style="1" customWidth="1"/>
    <col min="11" max="11" width="11.7109375" style="14" customWidth="1"/>
    <col min="12" max="12" width="3.42578125" style="86" bestFit="1" customWidth="1"/>
    <col min="13" max="13" width="21.28515625" style="1" customWidth="1"/>
    <col min="14" max="14" width="50" style="1" bestFit="1" customWidth="1"/>
    <col min="15" max="19" width="11.42578125" style="1" customWidth="1"/>
    <col min="20" max="16384" width="11.42578125" style="1"/>
  </cols>
  <sheetData>
    <row r="1" spans="1:12" ht="13.5" thickBot="1" x14ac:dyDescent="0.25">
      <c r="K1" s="3"/>
    </row>
    <row r="2" spans="1:12" ht="23.25" customHeight="1" thickBot="1" x14ac:dyDescent="0.4">
      <c r="B2" s="238" t="s">
        <v>142</v>
      </c>
      <c r="C2" s="237"/>
      <c r="D2" s="237"/>
      <c r="E2" s="237"/>
      <c r="F2" s="237"/>
      <c r="G2" s="237"/>
      <c r="H2" s="237"/>
      <c r="I2" s="237"/>
      <c r="J2" s="237"/>
      <c r="K2" s="239"/>
    </row>
    <row r="3" spans="1:12" ht="13.5" thickBot="1" x14ac:dyDescent="0.25">
      <c r="D3" s="1"/>
      <c r="E3" s="1"/>
      <c r="I3" s="3"/>
      <c r="K3" s="3"/>
    </row>
    <row r="4" spans="1:12" ht="21" customHeight="1" thickBot="1" x14ac:dyDescent="0.4">
      <c r="B4" s="241" t="s">
        <v>144</v>
      </c>
      <c r="C4" s="242"/>
      <c r="D4" s="242"/>
      <c r="E4" s="242"/>
      <c r="F4" s="242"/>
      <c r="G4" s="242"/>
      <c r="H4" s="242"/>
      <c r="I4" s="242"/>
      <c r="J4" s="242"/>
      <c r="K4" s="243"/>
    </row>
    <row r="5" spans="1:12" ht="12.75" customHeight="1" x14ac:dyDescent="0.2">
      <c r="A5" s="3"/>
      <c r="B5" s="3"/>
      <c r="C5" s="3"/>
      <c r="D5" s="22"/>
      <c r="E5" s="23"/>
      <c r="F5" s="3"/>
      <c r="G5" s="3"/>
      <c r="H5" s="3"/>
      <c r="I5" s="3"/>
      <c r="J5" s="3"/>
      <c r="K5" s="3"/>
      <c r="L5" s="21"/>
    </row>
    <row r="6" spans="1:12" s="18" customFormat="1" ht="15.75" x14ac:dyDescent="0.25">
      <c r="B6" s="20" t="s">
        <v>140</v>
      </c>
      <c r="C6" s="20"/>
      <c r="D6" s="20"/>
      <c r="E6" s="20"/>
      <c r="F6" s="20"/>
      <c r="G6" s="20"/>
      <c r="H6" s="20"/>
      <c r="I6" s="20"/>
      <c r="J6" s="20"/>
      <c r="K6" s="20"/>
    </row>
    <row r="7" spans="1:12" ht="12" customHeight="1" x14ac:dyDescent="0.2">
      <c r="A7" s="3"/>
      <c r="B7" s="3"/>
      <c r="C7" s="3"/>
      <c r="D7" s="22"/>
      <c r="E7" s="23"/>
      <c r="F7" s="3"/>
      <c r="G7" s="3"/>
      <c r="H7" s="3"/>
      <c r="I7" s="3"/>
      <c r="J7" s="3"/>
      <c r="K7" s="3"/>
      <c r="L7" s="24"/>
    </row>
    <row r="8" spans="1:12" ht="12.75" customHeight="1" x14ac:dyDescent="0.2">
      <c r="A8" s="6"/>
      <c r="B8" s="102"/>
      <c r="C8" s="127"/>
      <c r="D8" s="103"/>
      <c r="E8" s="127"/>
      <c r="F8" s="103" t="s">
        <v>7</v>
      </c>
      <c r="G8" s="103" t="s">
        <v>8</v>
      </c>
      <c r="H8" s="103" t="s">
        <v>0</v>
      </c>
      <c r="I8" s="103" t="s">
        <v>1</v>
      </c>
      <c r="J8" s="103" t="s">
        <v>2</v>
      </c>
      <c r="K8" s="104" t="s">
        <v>3</v>
      </c>
      <c r="L8" s="25"/>
    </row>
    <row r="9" spans="1:12" ht="12.75" customHeight="1" x14ac:dyDescent="0.2">
      <c r="A9" s="6"/>
      <c r="B9" s="105"/>
      <c r="C9" s="32"/>
      <c r="D9" s="33" t="s">
        <v>33</v>
      </c>
      <c r="E9" s="33" t="s">
        <v>6</v>
      </c>
      <c r="F9" s="33" t="s">
        <v>9</v>
      </c>
      <c r="G9" s="33" t="s">
        <v>10</v>
      </c>
      <c r="H9" s="33" t="s">
        <v>11</v>
      </c>
      <c r="I9" s="33" t="s">
        <v>12</v>
      </c>
      <c r="J9" s="33" t="s">
        <v>12</v>
      </c>
      <c r="K9" s="19" t="s">
        <v>13</v>
      </c>
      <c r="L9" s="25"/>
    </row>
    <row r="10" spans="1:12" ht="12.75" customHeight="1" x14ac:dyDescent="0.2">
      <c r="B10" s="236" t="s">
        <v>139</v>
      </c>
      <c r="C10" s="17"/>
      <c r="D10" s="34" t="s">
        <v>14</v>
      </c>
      <c r="E10" s="23"/>
      <c r="F10" s="35" t="s">
        <v>15</v>
      </c>
      <c r="G10" s="35" t="s">
        <v>15</v>
      </c>
      <c r="H10" s="35" t="s">
        <v>15</v>
      </c>
      <c r="I10" s="35" t="s">
        <v>15</v>
      </c>
      <c r="J10" s="35" t="s">
        <v>15</v>
      </c>
      <c r="K10" s="128" t="s">
        <v>15</v>
      </c>
      <c r="L10" s="21"/>
    </row>
    <row r="11" spans="1:12" ht="12.75" customHeight="1" x14ac:dyDescent="0.2">
      <c r="A11" s="34"/>
      <c r="B11" s="210"/>
      <c r="C11" s="17"/>
      <c r="D11" s="3" t="s">
        <v>16</v>
      </c>
      <c r="E11" s="23"/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3">
        <v>0</v>
      </c>
      <c r="L11" s="21"/>
    </row>
    <row r="12" spans="1:12" ht="12.75" customHeight="1" x14ac:dyDescent="0.2">
      <c r="A12" s="34"/>
      <c r="B12" s="210"/>
      <c r="C12" s="17"/>
      <c r="D12" s="3" t="s">
        <v>17</v>
      </c>
      <c r="E12" s="23"/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3">
        <v>0</v>
      </c>
      <c r="L12" s="21"/>
    </row>
    <row r="13" spans="1:12" ht="12.75" customHeight="1" x14ac:dyDescent="0.2">
      <c r="A13" s="34"/>
      <c r="B13" s="210"/>
      <c r="C13" s="17"/>
      <c r="D13" s="3" t="s">
        <v>18</v>
      </c>
      <c r="E13" s="23"/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3">
        <v>0</v>
      </c>
      <c r="L13" s="21"/>
    </row>
    <row r="14" spans="1:12" ht="12.75" customHeight="1" x14ac:dyDescent="0.2">
      <c r="A14" s="34"/>
      <c r="B14" s="210"/>
      <c r="C14" s="17"/>
      <c r="D14" s="3" t="s">
        <v>19</v>
      </c>
      <c r="E14" s="23"/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3">
        <v>0</v>
      </c>
      <c r="L14" s="21"/>
    </row>
    <row r="15" spans="1:12" ht="12.75" customHeight="1" x14ac:dyDescent="0.2">
      <c r="A15" s="34"/>
      <c r="B15" s="210"/>
      <c r="C15" s="17"/>
      <c r="D15" s="3" t="s">
        <v>20</v>
      </c>
      <c r="E15" s="23"/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3">
        <v>0</v>
      </c>
      <c r="L15" s="21"/>
    </row>
    <row r="16" spans="1:12" ht="12.75" customHeight="1" x14ac:dyDescent="0.2">
      <c r="A16" s="34"/>
      <c r="B16" s="210"/>
      <c r="C16" s="17"/>
      <c r="D16" s="3" t="s">
        <v>21</v>
      </c>
      <c r="E16" s="23"/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3">
        <v>0</v>
      </c>
      <c r="L16" s="21"/>
    </row>
    <row r="17" spans="1:13" ht="12.75" customHeight="1" x14ac:dyDescent="0.2">
      <c r="A17" s="34"/>
      <c r="B17" s="210"/>
      <c r="C17" s="17"/>
      <c r="D17" s="3" t="s">
        <v>22</v>
      </c>
      <c r="E17" s="23"/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3">
        <v>0</v>
      </c>
      <c r="L17" s="21"/>
    </row>
    <row r="18" spans="1:13" ht="12.75" customHeight="1" x14ac:dyDescent="0.2">
      <c r="A18" s="34"/>
      <c r="B18" s="210"/>
      <c r="C18" s="17"/>
      <c r="D18" s="3" t="s">
        <v>23</v>
      </c>
      <c r="E18" s="23"/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3">
        <v>0</v>
      </c>
      <c r="L18" s="21"/>
    </row>
    <row r="19" spans="1:13" ht="12.75" customHeight="1" x14ac:dyDescent="0.2">
      <c r="A19" s="34"/>
      <c r="B19" s="210"/>
      <c r="C19" s="17"/>
      <c r="D19" s="3" t="s">
        <v>24</v>
      </c>
      <c r="E19" s="23"/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3">
        <v>0</v>
      </c>
      <c r="L19" s="21"/>
    </row>
    <row r="20" spans="1:13" ht="12.75" customHeight="1" outlineLevel="1" x14ac:dyDescent="0.2">
      <c r="A20" s="34"/>
      <c r="B20" s="210"/>
      <c r="C20" s="17"/>
      <c r="D20" s="3" t="s">
        <v>25</v>
      </c>
      <c r="E20" s="23"/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3">
        <v>0</v>
      </c>
      <c r="L20" s="21"/>
    </row>
    <row r="21" spans="1:13" ht="12.75" customHeight="1" outlineLevel="1" x14ac:dyDescent="0.2">
      <c r="A21" s="34"/>
      <c r="B21" s="210"/>
      <c r="C21" s="17"/>
      <c r="D21" s="3" t="s">
        <v>26</v>
      </c>
      <c r="E21" s="23"/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3">
        <v>0</v>
      </c>
      <c r="L21" s="21"/>
    </row>
    <row r="22" spans="1:13" ht="12.75" customHeight="1" outlineLevel="1" collapsed="1" x14ac:dyDescent="0.2">
      <c r="A22" s="34"/>
      <c r="B22" s="210"/>
      <c r="C22" s="17"/>
      <c r="D22" s="3" t="s">
        <v>27</v>
      </c>
      <c r="E22" s="23"/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3">
        <v>0</v>
      </c>
      <c r="L22" s="21"/>
    </row>
    <row r="23" spans="1:13" ht="12.75" customHeight="1" outlineLevel="1" x14ac:dyDescent="0.2">
      <c r="A23" s="34"/>
      <c r="B23" s="211"/>
      <c r="C23" s="212"/>
      <c r="D23" s="3" t="s">
        <v>28</v>
      </c>
      <c r="E23" s="23"/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6">
        <v>0</v>
      </c>
      <c r="L23" s="21"/>
    </row>
    <row r="24" spans="1:13" ht="12.75" customHeight="1" x14ac:dyDescent="0.2">
      <c r="B24" s="129" t="s">
        <v>29</v>
      </c>
      <c r="C24" s="130"/>
      <c r="D24" s="131"/>
      <c r="E24" s="132"/>
      <c r="F24" s="133">
        <f t="shared" ref="F24:K24" si="0">SUM(F11:F23)</f>
        <v>0</v>
      </c>
      <c r="G24" s="133">
        <f t="shared" si="0"/>
        <v>0</v>
      </c>
      <c r="H24" s="133">
        <f t="shared" si="0"/>
        <v>0</v>
      </c>
      <c r="I24" s="133">
        <f t="shared" si="0"/>
        <v>0</v>
      </c>
      <c r="J24" s="133">
        <f t="shared" si="0"/>
        <v>0</v>
      </c>
      <c r="K24" s="134">
        <f t="shared" si="0"/>
        <v>0</v>
      </c>
      <c r="L24" s="26"/>
    </row>
    <row r="25" spans="1:13" ht="12.75" customHeight="1" x14ac:dyDescent="0.2">
      <c r="B25" s="69" t="s">
        <v>82</v>
      </c>
      <c r="C25" s="34"/>
      <c r="D25" s="70"/>
      <c r="E25" s="71"/>
      <c r="F25" s="177">
        <v>0</v>
      </c>
      <c r="G25" s="178">
        <v>0</v>
      </c>
      <c r="H25" s="178">
        <v>0</v>
      </c>
      <c r="I25" s="178">
        <v>0</v>
      </c>
      <c r="J25" s="178">
        <v>0</v>
      </c>
      <c r="K25" s="179">
        <v>0</v>
      </c>
      <c r="L25" s="26"/>
    </row>
    <row r="26" spans="1:13" ht="12.75" customHeight="1" x14ac:dyDescent="0.2">
      <c r="B26" s="73" t="s">
        <v>30</v>
      </c>
      <c r="C26" s="37"/>
      <c r="D26" s="38"/>
      <c r="E26" s="39"/>
      <c r="F26" s="8"/>
      <c r="G26" s="40">
        <f>IFERROR((G24-F24)/F24,0)</f>
        <v>0</v>
      </c>
      <c r="H26" s="40">
        <f>IFERROR((H24-G24)/G24,0)</f>
        <v>0</v>
      </c>
      <c r="I26" s="40">
        <f>IFERROR((I24-H24)/H24,0)</f>
        <v>0</v>
      </c>
      <c r="J26" s="40">
        <f>IFERROR((J24-I24)/I24,0)</f>
        <v>0</v>
      </c>
      <c r="K26" s="135">
        <f>IFERROR((K24-J24)/J24,0)</f>
        <v>0</v>
      </c>
      <c r="L26" s="26"/>
    </row>
    <row r="27" spans="1:13" ht="12.75" hidden="1" customHeight="1" x14ac:dyDescent="0.2">
      <c r="B27" s="129" t="s">
        <v>29</v>
      </c>
      <c r="C27" s="130"/>
      <c r="D27" s="131"/>
      <c r="E27" s="132"/>
      <c r="F27" s="133">
        <f t="shared" ref="F27:K27" si="1">F24</f>
        <v>0</v>
      </c>
      <c r="G27" s="133">
        <f t="shared" si="1"/>
        <v>0</v>
      </c>
      <c r="H27" s="133">
        <f t="shared" si="1"/>
        <v>0</v>
      </c>
      <c r="I27" s="133">
        <f t="shared" si="1"/>
        <v>0</v>
      </c>
      <c r="J27" s="133">
        <f t="shared" si="1"/>
        <v>0</v>
      </c>
      <c r="K27" s="136">
        <f t="shared" si="1"/>
        <v>0</v>
      </c>
      <c r="L27" s="26"/>
    </row>
    <row r="28" spans="1:13" ht="12.75" customHeight="1" x14ac:dyDescent="0.2">
      <c r="B28" s="137" t="s">
        <v>31</v>
      </c>
      <c r="C28" s="41"/>
      <c r="D28" s="42"/>
      <c r="E28" s="43"/>
      <c r="F28" s="44">
        <f t="shared" ref="F28:K28" si="2">IFERROR(F24/$K$24,0)</f>
        <v>0</v>
      </c>
      <c r="G28" s="44">
        <f t="shared" si="2"/>
        <v>0</v>
      </c>
      <c r="H28" s="44">
        <f t="shared" si="2"/>
        <v>0</v>
      </c>
      <c r="I28" s="44">
        <f t="shared" si="2"/>
        <v>0</v>
      </c>
      <c r="J28" s="44">
        <f t="shared" si="2"/>
        <v>0</v>
      </c>
      <c r="K28" s="138">
        <f t="shared" si="2"/>
        <v>0</v>
      </c>
      <c r="L28" s="26"/>
    </row>
    <row r="29" spans="1:13" ht="12.75" customHeight="1" x14ac:dyDescent="0.2">
      <c r="A29" s="37"/>
      <c r="B29" s="69"/>
      <c r="C29" s="37"/>
      <c r="D29" s="22"/>
      <c r="E29" s="23"/>
      <c r="F29" s="3"/>
      <c r="G29" s="3"/>
      <c r="H29" s="3"/>
      <c r="I29" s="3"/>
      <c r="J29" s="11"/>
      <c r="K29" s="4"/>
      <c r="L29" s="26"/>
    </row>
    <row r="30" spans="1:13" ht="12.75" customHeight="1" x14ac:dyDescent="0.2">
      <c r="B30" s="118" t="s">
        <v>32</v>
      </c>
      <c r="C30" s="127"/>
      <c r="D30" s="103" t="s">
        <v>33</v>
      </c>
      <c r="E30" s="103" t="s">
        <v>6</v>
      </c>
      <c r="F30" s="103" t="str">
        <f t="shared" ref="F30:K30" si="3">+F9</f>
        <v>SY 20-21</v>
      </c>
      <c r="G30" s="103" t="str">
        <f t="shared" si="3"/>
        <v>SY 21-22</v>
      </c>
      <c r="H30" s="103" t="str">
        <f t="shared" si="3"/>
        <v>SY 22-23</v>
      </c>
      <c r="I30" s="103" t="str">
        <f t="shared" si="3"/>
        <v>SY 23-24</v>
      </c>
      <c r="J30" s="103" t="str">
        <f t="shared" si="3"/>
        <v>SY 23-24</v>
      </c>
      <c r="K30" s="104" t="str">
        <f t="shared" si="3"/>
        <v>SY 24-25</v>
      </c>
      <c r="L30" s="21"/>
    </row>
    <row r="31" spans="1:13" ht="12.75" customHeight="1" x14ac:dyDescent="0.2">
      <c r="A31" s="37"/>
      <c r="B31" s="94" t="s">
        <v>96</v>
      </c>
      <c r="C31" s="8"/>
      <c r="D31" s="180">
        <v>0.02</v>
      </c>
      <c r="E31" s="181">
        <v>0</v>
      </c>
      <c r="F31" s="119">
        <f>F24*$E$31</f>
        <v>0</v>
      </c>
      <c r="G31" s="119">
        <f>G24*$E$31*(1+$D$31)^G137</f>
        <v>0</v>
      </c>
      <c r="H31" s="119">
        <f>H24*$E$31*(1+$D$31)^H137</f>
        <v>0</v>
      </c>
      <c r="I31" s="119">
        <f>I24*$E$31*(1+$D$31)^I137</f>
        <v>0</v>
      </c>
      <c r="J31" s="119">
        <f>J24*$E$31*(1+$D$31)^J137</f>
        <v>0</v>
      </c>
      <c r="K31" s="124">
        <f>K24*$E$31*(1+$D$31)^K137</f>
        <v>0</v>
      </c>
      <c r="L31" s="1"/>
    </row>
    <row r="32" spans="1:13" ht="12.75" customHeight="1" x14ac:dyDescent="0.2">
      <c r="A32" s="50"/>
      <c r="B32" s="94" t="s">
        <v>110</v>
      </c>
      <c r="C32" s="8"/>
      <c r="D32" s="182">
        <f>+$D$31</f>
        <v>0.02</v>
      </c>
      <c r="E32" s="183">
        <v>0</v>
      </c>
      <c r="F32" s="119">
        <f>+F24*F25*$E$32</f>
        <v>0</v>
      </c>
      <c r="G32" s="119">
        <f>+G24*G25*$E$32*(1+$D$32)^G137</f>
        <v>0</v>
      </c>
      <c r="H32" s="119">
        <f>+H24*H25*$E$32*(1+$D$32)^H137</f>
        <v>0</v>
      </c>
      <c r="I32" s="119">
        <f>+I24*I25*$E$32*(1+$D$32)^I137</f>
        <v>0</v>
      </c>
      <c r="J32" s="119">
        <f>+J24*J25*$E$32*(1+$D$32)^J137</f>
        <v>0</v>
      </c>
      <c r="K32" s="124">
        <f>+K24*K25*$E$32*(1+$D$32)^K137</f>
        <v>0</v>
      </c>
      <c r="L32" s="1"/>
      <c r="M32" s="12"/>
    </row>
    <row r="33" spans="1:13" ht="12.75" customHeight="1" x14ac:dyDescent="0.2">
      <c r="A33" s="50"/>
      <c r="B33" s="223" t="s">
        <v>120</v>
      </c>
      <c r="C33" s="8"/>
      <c r="D33" s="119"/>
      <c r="E33" s="119"/>
      <c r="F33" s="119">
        <f>+F34+F35</f>
        <v>0</v>
      </c>
      <c r="G33" s="119">
        <f t="shared" ref="G33:K33" si="4">+G34+G35</f>
        <v>0</v>
      </c>
      <c r="H33" s="119">
        <f t="shared" si="4"/>
        <v>0</v>
      </c>
      <c r="I33" s="119">
        <f t="shared" si="4"/>
        <v>0</v>
      </c>
      <c r="J33" s="119">
        <f t="shared" si="4"/>
        <v>0</v>
      </c>
      <c r="K33" s="124">
        <f t="shared" si="4"/>
        <v>0</v>
      </c>
      <c r="L33" s="1"/>
      <c r="M33" s="12"/>
    </row>
    <row r="34" spans="1:13" ht="12.75" customHeight="1" x14ac:dyDescent="0.2">
      <c r="A34" s="50"/>
      <c r="B34" s="223"/>
      <c r="C34" s="231" t="s">
        <v>134</v>
      </c>
      <c r="D34" s="182" t="s">
        <v>34</v>
      </c>
      <c r="E34" s="183">
        <v>0</v>
      </c>
      <c r="F34" s="119">
        <f>+$E$34*F24</f>
        <v>0</v>
      </c>
      <c r="G34" s="119">
        <f t="shared" ref="G34:K34" si="5">+$E$34*G24</f>
        <v>0</v>
      </c>
      <c r="H34" s="119">
        <f t="shared" si="5"/>
        <v>0</v>
      </c>
      <c r="I34" s="119">
        <f t="shared" si="5"/>
        <v>0</v>
      </c>
      <c r="J34" s="119">
        <f t="shared" si="5"/>
        <v>0</v>
      </c>
      <c r="K34" s="124">
        <f t="shared" si="5"/>
        <v>0</v>
      </c>
      <c r="L34" s="1"/>
      <c r="M34" s="12"/>
    </row>
    <row r="35" spans="1:13" ht="12.75" customHeight="1" x14ac:dyDescent="0.2">
      <c r="A35" s="50"/>
      <c r="B35" s="223"/>
      <c r="C35" s="231" t="s">
        <v>135</v>
      </c>
      <c r="D35" s="182">
        <f>+$D$31</f>
        <v>0.02</v>
      </c>
      <c r="E35" s="193" t="s">
        <v>34</v>
      </c>
      <c r="F35" s="194">
        <v>0</v>
      </c>
      <c r="G35" s="119">
        <f>$F$35*(1+$D$35)^G137</f>
        <v>0</v>
      </c>
      <c r="H35" s="119">
        <f>$F$35*(1+$D$35)^H137</f>
        <v>0</v>
      </c>
      <c r="I35" s="119">
        <f>$F$35*(1+$D$35)^I137</f>
        <v>0</v>
      </c>
      <c r="J35" s="119">
        <f>$F$35*(1+$D$35)^J137</f>
        <v>0</v>
      </c>
      <c r="K35" s="124">
        <f>$F$35*(1+$D$35)^K137</f>
        <v>0</v>
      </c>
      <c r="L35" s="1"/>
      <c r="M35" s="12"/>
    </row>
    <row r="36" spans="1:13" ht="12.75" customHeight="1" x14ac:dyDescent="0.2">
      <c r="A36" s="50"/>
      <c r="B36" s="94" t="s">
        <v>47</v>
      </c>
      <c r="C36" s="8"/>
      <c r="D36" s="182"/>
      <c r="E36" s="184"/>
      <c r="F36" s="119">
        <f t="shared" ref="F36:K36" si="6">SUM(F37:F38)</f>
        <v>0</v>
      </c>
      <c r="G36" s="119">
        <f t="shared" si="6"/>
        <v>0</v>
      </c>
      <c r="H36" s="119">
        <f t="shared" si="6"/>
        <v>0</v>
      </c>
      <c r="I36" s="119">
        <f t="shared" si="6"/>
        <v>0</v>
      </c>
      <c r="J36" s="119">
        <f t="shared" si="6"/>
        <v>0</v>
      </c>
      <c r="K36" s="124">
        <f t="shared" si="6"/>
        <v>0</v>
      </c>
      <c r="L36" s="1"/>
      <c r="M36" s="12"/>
    </row>
    <row r="37" spans="1:13" ht="12.75" customHeight="1" x14ac:dyDescent="0.2">
      <c r="A37" s="50"/>
      <c r="B37" s="95"/>
      <c r="C37" s="7" t="s">
        <v>97</v>
      </c>
      <c r="D37" s="182" t="s">
        <v>34</v>
      </c>
      <c r="E37" s="184">
        <v>0</v>
      </c>
      <c r="F37" s="119">
        <f t="shared" ref="F37:K37" si="7">+$E$37*F31</f>
        <v>0</v>
      </c>
      <c r="G37" s="119">
        <f t="shared" si="7"/>
        <v>0</v>
      </c>
      <c r="H37" s="119">
        <f t="shared" si="7"/>
        <v>0</v>
      </c>
      <c r="I37" s="119">
        <f t="shared" si="7"/>
        <v>0</v>
      </c>
      <c r="J37" s="119">
        <f t="shared" si="7"/>
        <v>0</v>
      </c>
      <c r="K37" s="124">
        <f t="shared" si="7"/>
        <v>0</v>
      </c>
      <c r="L37" s="1"/>
    </row>
    <row r="38" spans="1:13" ht="12.75" customHeight="1" x14ac:dyDescent="0.2">
      <c r="A38" s="50"/>
      <c r="B38" s="95"/>
      <c r="C38" s="7" t="s">
        <v>98</v>
      </c>
      <c r="D38" s="182" t="s">
        <v>34</v>
      </c>
      <c r="E38" s="184">
        <v>0</v>
      </c>
      <c r="F38" s="119">
        <f t="shared" ref="F38:K38" si="8">+$E$38*F31</f>
        <v>0</v>
      </c>
      <c r="G38" s="119">
        <f t="shared" si="8"/>
        <v>0</v>
      </c>
      <c r="H38" s="119">
        <f t="shared" si="8"/>
        <v>0</v>
      </c>
      <c r="I38" s="119">
        <f t="shared" si="8"/>
        <v>0</v>
      </c>
      <c r="J38" s="119">
        <f t="shared" si="8"/>
        <v>0</v>
      </c>
      <c r="K38" s="124">
        <f t="shared" si="8"/>
        <v>0</v>
      </c>
      <c r="L38" s="51"/>
    </row>
    <row r="39" spans="1:13" ht="12.75" customHeight="1" x14ac:dyDescent="0.2">
      <c r="A39" s="50"/>
      <c r="B39" s="223" t="s">
        <v>130</v>
      </c>
      <c r="C39" s="8"/>
      <c r="D39" s="182" t="s">
        <v>34</v>
      </c>
      <c r="E39" s="183">
        <v>0</v>
      </c>
      <c r="F39" s="119">
        <f>+$E$39*F24</f>
        <v>0</v>
      </c>
      <c r="G39" s="119">
        <f t="shared" ref="G39:K39" si="9">+$E$39*G24</f>
        <v>0</v>
      </c>
      <c r="H39" s="119">
        <f t="shared" si="9"/>
        <v>0</v>
      </c>
      <c r="I39" s="119">
        <f t="shared" si="9"/>
        <v>0</v>
      </c>
      <c r="J39" s="119">
        <f t="shared" si="9"/>
        <v>0</v>
      </c>
      <c r="K39" s="124">
        <f t="shared" si="9"/>
        <v>0</v>
      </c>
      <c r="L39" s="1"/>
    </row>
    <row r="40" spans="1:13" ht="12.75" customHeight="1" x14ac:dyDescent="0.2">
      <c r="A40" s="50"/>
      <c r="B40" s="94" t="s">
        <v>48</v>
      </c>
      <c r="C40" s="8"/>
      <c r="D40" s="182">
        <f>+$D$31</f>
        <v>0.02</v>
      </c>
      <c r="E40" s="191" t="s">
        <v>34</v>
      </c>
      <c r="F40" s="194">
        <v>0</v>
      </c>
      <c r="G40" s="119">
        <f>$F$40*(1+$D$40)^G137</f>
        <v>0</v>
      </c>
      <c r="H40" s="119">
        <f>$F$40*(1+$D$40)^H137</f>
        <v>0</v>
      </c>
      <c r="I40" s="119">
        <f>$F$40*(1+$D$40)^I137</f>
        <v>0</v>
      </c>
      <c r="J40" s="119">
        <f>$F$40*(1+$D$40)^J137</f>
        <v>0</v>
      </c>
      <c r="K40" s="124">
        <f>$F$40*(1+$D$40)^K137</f>
        <v>0</v>
      </c>
      <c r="L40" s="1"/>
    </row>
    <row r="41" spans="1:13" ht="12.75" customHeight="1" x14ac:dyDescent="0.2">
      <c r="A41" s="50"/>
      <c r="B41" s="94" t="s">
        <v>49</v>
      </c>
      <c r="C41" s="8"/>
      <c r="D41" s="182">
        <f>+$D$31</f>
        <v>0.02</v>
      </c>
      <c r="E41" s="185">
        <v>0</v>
      </c>
      <c r="F41" s="119">
        <f>+F24*$E$41</f>
        <v>0</v>
      </c>
      <c r="G41" s="119">
        <f>+G24*$E$41*(1+$D$41)^G137</f>
        <v>0</v>
      </c>
      <c r="H41" s="119">
        <f>+H24*$E$41*(1+$D$41)^H137</f>
        <v>0</v>
      </c>
      <c r="I41" s="119">
        <f>+I24*$E$41*(1+$D$41)^I137</f>
        <v>0</v>
      </c>
      <c r="J41" s="119">
        <f>+J24*$E$41*(1+$D$41)^J137</f>
        <v>0</v>
      </c>
      <c r="K41" s="124">
        <f>+K24*$E$41*(1+$D$41)^K137</f>
        <v>0</v>
      </c>
      <c r="L41" s="26"/>
    </row>
    <row r="42" spans="1:13" ht="12.75" customHeight="1" x14ac:dyDescent="0.2">
      <c r="B42" s="93" t="s">
        <v>35</v>
      </c>
      <c r="C42" s="139"/>
      <c r="D42" s="140"/>
      <c r="E42" s="141"/>
      <c r="F42" s="142">
        <f>SUM(F31:F41)-F34-F35-F37-F38</f>
        <v>0</v>
      </c>
      <c r="G42" s="142">
        <f t="shared" ref="G42:K42" si="10">SUM(G31:G41)-G34-G35-G37-G38</f>
        <v>0</v>
      </c>
      <c r="H42" s="142">
        <f t="shared" si="10"/>
        <v>0</v>
      </c>
      <c r="I42" s="142">
        <f t="shared" si="10"/>
        <v>0</v>
      </c>
      <c r="J42" s="142">
        <f t="shared" si="10"/>
        <v>0</v>
      </c>
      <c r="K42" s="143">
        <f t="shared" si="10"/>
        <v>0</v>
      </c>
      <c r="L42" s="26"/>
      <c r="M42" s="224"/>
    </row>
    <row r="43" spans="1:13" ht="12.75" customHeight="1" thickBot="1" x14ac:dyDescent="0.25">
      <c r="B43" s="144" t="s">
        <v>30</v>
      </c>
      <c r="C43" s="52"/>
      <c r="D43" s="53"/>
      <c r="E43" s="54"/>
      <c r="F43" s="52"/>
      <c r="G43" s="55">
        <f>IFERROR(G42/F42-1,0)</f>
        <v>0</v>
      </c>
      <c r="H43" s="55">
        <f>IFERROR(H42/G42-1,0)</f>
        <v>0</v>
      </c>
      <c r="I43" s="55">
        <f>IFERROR(I42/H42-1,0)</f>
        <v>0</v>
      </c>
      <c r="J43" s="55">
        <f>IFERROR(J42/I42-1,0)</f>
        <v>0</v>
      </c>
      <c r="K43" s="145">
        <f>IFERROR(K42/J42-1,0)</f>
        <v>0</v>
      </c>
      <c r="L43" s="26"/>
    </row>
    <row r="44" spans="1:13" ht="12.75" customHeight="1" thickTop="1" x14ac:dyDescent="0.2">
      <c r="A44" s="37"/>
      <c r="B44" s="69"/>
      <c r="C44" s="5"/>
      <c r="D44" s="56"/>
      <c r="E44" s="57"/>
      <c r="F44" s="58"/>
      <c r="G44" s="58"/>
      <c r="H44" s="59"/>
      <c r="I44" s="27"/>
      <c r="J44" s="27"/>
      <c r="K44" s="146"/>
      <c r="L44" s="26"/>
    </row>
    <row r="45" spans="1:13" ht="12.75" customHeight="1" x14ac:dyDescent="0.2">
      <c r="B45" s="118" t="s">
        <v>36</v>
      </c>
      <c r="C45" s="127"/>
      <c r="D45" s="103" t="str">
        <f>+D30</f>
        <v>Escal.</v>
      </c>
      <c r="E45" s="103" t="str">
        <f>+E30</f>
        <v>Other</v>
      </c>
      <c r="F45" s="103" t="str">
        <f t="shared" ref="F45:K45" si="11">+F9</f>
        <v>SY 20-21</v>
      </c>
      <c r="G45" s="103" t="str">
        <f t="shared" si="11"/>
        <v>SY 21-22</v>
      </c>
      <c r="H45" s="103" t="str">
        <f t="shared" si="11"/>
        <v>SY 22-23</v>
      </c>
      <c r="I45" s="103" t="str">
        <f t="shared" si="11"/>
        <v>SY 23-24</v>
      </c>
      <c r="J45" s="103" t="str">
        <f t="shared" si="11"/>
        <v>SY 23-24</v>
      </c>
      <c r="K45" s="104" t="str">
        <f t="shared" si="11"/>
        <v>SY 24-25</v>
      </c>
      <c r="L45" s="26"/>
    </row>
    <row r="46" spans="1:13" ht="12.75" customHeight="1" x14ac:dyDescent="0.2">
      <c r="A46" s="37"/>
      <c r="B46" s="147" t="s">
        <v>37</v>
      </c>
      <c r="C46" s="148"/>
      <c r="D46" s="61"/>
      <c r="E46" s="62"/>
      <c r="F46" s="120">
        <f>F47+F52</f>
        <v>0</v>
      </c>
      <c r="G46" s="120">
        <f t="shared" ref="G46:K46" si="12">G47+G52</f>
        <v>0</v>
      </c>
      <c r="H46" s="120">
        <f t="shared" si="12"/>
        <v>0</v>
      </c>
      <c r="I46" s="120">
        <f t="shared" si="12"/>
        <v>0</v>
      </c>
      <c r="J46" s="120">
        <f t="shared" si="12"/>
        <v>0</v>
      </c>
      <c r="K46" s="149">
        <f t="shared" si="12"/>
        <v>0</v>
      </c>
      <c r="L46" s="26"/>
    </row>
    <row r="47" spans="1:13" ht="12.75" customHeight="1" x14ac:dyDescent="0.2">
      <c r="A47" s="37"/>
      <c r="B47" s="94" t="s">
        <v>50</v>
      </c>
      <c r="C47" s="8"/>
      <c r="D47" s="63"/>
      <c r="E47" s="64"/>
      <c r="F47" s="119">
        <f>SUM(F48:F51)</f>
        <v>0</v>
      </c>
      <c r="G47" s="119">
        <f t="shared" ref="G47:K47" si="13">SUM(G48:G51)</f>
        <v>0</v>
      </c>
      <c r="H47" s="119">
        <f t="shared" si="13"/>
        <v>0</v>
      </c>
      <c r="I47" s="119">
        <f t="shared" si="13"/>
        <v>0</v>
      </c>
      <c r="J47" s="119">
        <f t="shared" si="13"/>
        <v>0</v>
      </c>
      <c r="K47" s="124">
        <f t="shared" si="13"/>
        <v>0</v>
      </c>
      <c r="L47" s="26"/>
    </row>
    <row r="48" spans="1:13" ht="12.75" customHeight="1" x14ac:dyDescent="0.2">
      <c r="A48" s="37"/>
      <c r="B48" s="69"/>
      <c r="C48" s="5" t="s">
        <v>51</v>
      </c>
      <c r="D48" s="180">
        <v>0.03</v>
      </c>
      <c r="E48" s="191" t="s">
        <v>34</v>
      </c>
      <c r="F48" s="192">
        <v>0</v>
      </c>
      <c r="G48" s="119">
        <f>$F$48*(1+$D$48)^G137</f>
        <v>0</v>
      </c>
      <c r="H48" s="119">
        <f>$F$48*(1+$D$48)^H137</f>
        <v>0</v>
      </c>
      <c r="I48" s="119">
        <f>$F$48*(1+$D$48)^I137</f>
        <v>0</v>
      </c>
      <c r="J48" s="119">
        <f>$F$48*(1+$D$48)^J137</f>
        <v>0</v>
      </c>
      <c r="K48" s="124">
        <f>$F$48*(1+$D$48)^K137</f>
        <v>0</v>
      </c>
      <c r="L48" s="21"/>
    </row>
    <row r="49" spans="1:19" ht="12.75" customHeight="1" x14ac:dyDescent="0.2">
      <c r="A49" s="37"/>
      <c r="B49" s="69"/>
      <c r="C49" s="5" t="s">
        <v>52</v>
      </c>
      <c r="D49" s="182" t="s">
        <v>34</v>
      </c>
      <c r="E49" s="184">
        <v>0</v>
      </c>
      <c r="F49" s="119">
        <f t="shared" ref="F49:K49" si="14">+F48*$E$49</f>
        <v>0</v>
      </c>
      <c r="G49" s="119">
        <f t="shared" si="14"/>
        <v>0</v>
      </c>
      <c r="H49" s="119">
        <f t="shared" si="14"/>
        <v>0</v>
      </c>
      <c r="I49" s="119">
        <f t="shared" si="14"/>
        <v>0</v>
      </c>
      <c r="J49" s="119">
        <f t="shared" si="14"/>
        <v>0</v>
      </c>
      <c r="K49" s="124">
        <f t="shared" si="14"/>
        <v>0</v>
      </c>
      <c r="L49" s="21"/>
    </row>
    <row r="50" spans="1:19" ht="12.75" customHeight="1" x14ac:dyDescent="0.2">
      <c r="A50" s="37"/>
      <c r="B50" s="69"/>
      <c r="C50" s="5" t="s">
        <v>53</v>
      </c>
      <c r="D50" s="182" t="s">
        <v>34</v>
      </c>
      <c r="E50" s="184">
        <v>0</v>
      </c>
      <c r="F50" s="119">
        <f t="shared" ref="F50:K50" si="15">+F48*$E$50</f>
        <v>0</v>
      </c>
      <c r="G50" s="119">
        <f t="shared" si="15"/>
        <v>0</v>
      </c>
      <c r="H50" s="119">
        <f t="shared" si="15"/>
        <v>0</v>
      </c>
      <c r="I50" s="119">
        <f t="shared" si="15"/>
        <v>0</v>
      </c>
      <c r="J50" s="119">
        <f t="shared" si="15"/>
        <v>0</v>
      </c>
      <c r="K50" s="124">
        <f t="shared" si="15"/>
        <v>0</v>
      </c>
      <c r="L50" s="21"/>
    </row>
    <row r="51" spans="1:19" ht="12.75" customHeight="1" x14ac:dyDescent="0.2">
      <c r="A51" s="37"/>
      <c r="B51" s="69"/>
      <c r="C51" s="3" t="s">
        <v>54</v>
      </c>
      <c r="D51" s="188" t="s">
        <v>34</v>
      </c>
      <c r="E51" s="189">
        <v>0</v>
      </c>
      <c r="F51" s="119">
        <f t="shared" ref="F51:K51" si="16">+F48*$E$51</f>
        <v>0</v>
      </c>
      <c r="G51" s="119">
        <f t="shared" si="16"/>
        <v>0</v>
      </c>
      <c r="H51" s="119">
        <f>+H48*$E$51</f>
        <v>0</v>
      </c>
      <c r="I51" s="119">
        <f t="shared" si="16"/>
        <v>0</v>
      </c>
      <c r="J51" s="119">
        <f t="shared" si="16"/>
        <v>0</v>
      </c>
      <c r="K51" s="124">
        <f t="shared" si="16"/>
        <v>0</v>
      </c>
      <c r="L51" s="21"/>
    </row>
    <row r="52" spans="1:19" ht="12.75" customHeight="1" x14ac:dyDescent="0.2">
      <c r="A52" s="37"/>
      <c r="B52" s="94" t="s">
        <v>55</v>
      </c>
      <c r="C52" s="7"/>
      <c r="D52" s="171"/>
      <c r="E52" s="170"/>
      <c r="F52" s="119">
        <f>SUM(F53:F56)</f>
        <v>0</v>
      </c>
      <c r="G52" s="119">
        <f t="shared" ref="G52:K52" si="17">SUM(G53:G56)</f>
        <v>0</v>
      </c>
      <c r="H52" s="119">
        <f t="shared" si="17"/>
        <v>0</v>
      </c>
      <c r="I52" s="119">
        <f t="shared" si="17"/>
        <v>0</v>
      </c>
      <c r="J52" s="119">
        <f t="shared" si="17"/>
        <v>0</v>
      </c>
      <c r="K52" s="124">
        <f t="shared" si="17"/>
        <v>0</v>
      </c>
      <c r="L52" s="26"/>
    </row>
    <row r="53" spans="1:19" ht="12.75" customHeight="1" x14ac:dyDescent="0.2">
      <c r="A53" s="37"/>
      <c r="B53" s="69"/>
      <c r="C53" s="5" t="s">
        <v>56</v>
      </c>
      <c r="D53" s="180">
        <f>+$D$48</f>
        <v>0.03</v>
      </c>
      <c r="E53" s="191" t="s">
        <v>34</v>
      </c>
      <c r="F53" s="192">
        <v>0</v>
      </c>
      <c r="G53" s="119">
        <f>$F$53*(1+$D$53)^G137</f>
        <v>0</v>
      </c>
      <c r="H53" s="119">
        <f>$F$53*(1+$D$53)^H137</f>
        <v>0</v>
      </c>
      <c r="I53" s="119">
        <f>$F$53*(1+$D$53)^I137</f>
        <v>0</v>
      </c>
      <c r="J53" s="119">
        <f>$F$53*(1+$D$53)^J137</f>
        <v>0</v>
      </c>
      <c r="K53" s="124">
        <f>$F$53*(1+$D$53)^K137</f>
        <v>0</v>
      </c>
      <c r="L53" s="26"/>
    </row>
    <row r="54" spans="1:19" ht="12.75" customHeight="1" x14ac:dyDescent="0.2">
      <c r="A54" s="37"/>
      <c r="B54" s="69"/>
      <c r="C54" s="5" t="s">
        <v>57</v>
      </c>
      <c r="D54" s="182" t="s">
        <v>34</v>
      </c>
      <c r="E54" s="184">
        <v>0</v>
      </c>
      <c r="F54" s="119">
        <f t="shared" ref="F54:K54" si="18">+F53*$E$54</f>
        <v>0</v>
      </c>
      <c r="G54" s="119">
        <f t="shared" si="18"/>
        <v>0</v>
      </c>
      <c r="H54" s="119">
        <f t="shared" si="18"/>
        <v>0</v>
      </c>
      <c r="I54" s="119">
        <f t="shared" si="18"/>
        <v>0</v>
      </c>
      <c r="J54" s="119">
        <f t="shared" si="18"/>
        <v>0</v>
      </c>
      <c r="K54" s="124">
        <f t="shared" si="18"/>
        <v>0</v>
      </c>
      <c r="L54" s="26"/>
    </row>
    <row r="55" spans="1:19" ht="12.75" customHeight="1" x14ac:dyDescent="0.2">
      <c r="A55" s="37"/>
      <c r="B55" s="69"/>
      <c r="C55" s="234" t="s">
        <v>107</v>
      </c>
      <c r="D55" s="182" t="s">
        <v>34</v>
      </c>
      <c r="E55" s="184">
        <v>0</v>
      </c>
      <c r="F55" s="119">
        <f t="shared" ref="F55:K55" si="19">+F53*$E$55</f>
        <v>0</v>
      </c>
      <c r="G55" s="119">
        <f t="shared" si="19"/>
        <v>0</v>
      </c>
      <c r="H55" s="119">
        <f t="shared" si="19"/>
        <v>0</v>
      </c>
      <c r="I55" s="119">
        <f t="shared" si="19"/>
        <v>0</v>
      </c>
      <c r="J55" s="119">
        <f t="shared" si="19"/>
        <v>0</v>
      </c>
      <c r="K55" s="124">
        <f t="shared" si="19"/>
        <v>0</v>
      </c>
      <c r="L55" s="26"/>
    </row>
    <row r="56" spans="1:19" ht="12.75" customHeight="1" x14ac:dyDescent="0.2">
      <c r="A56" s="37"/>
      <c r="B56" s="69"/>
      <c r="C56" s="234" t="s">
        <v>108</v>
      </c>
      <c r="D56" s="188" t="s">
        <v>34</v>
      </c>
      <c r="E56" s="189">
        <v>0</v>
      </c>
      <c r="F56" s="119">
        <f t="shared" ref="F56:K56" si="20">+F53*$E$56</f>
        <v>0</v>
      </c>
      <c r="G56" s="119">
        <f t="shared" si="20"/>
        <v>0</v>
      </c>
      <c r="H56" s="119">
        <f t="shared" si="20"/>
        <v>0</v>
      </c>
      <c r="I56" s="119">
        <f t="shared" si="20"/>
        <v>0</v>
      </c>
      <c r="J56" s="119">
        <f t="shared" si="20"/>
        <v>0</v>
      </c>
      <c r="K56" s="124">
        <f t="shared" si="20"/>
        <v>0</v>
      </c>
      <c r="L56" s="26"/>
    </row>
    <row r="57" spans="1:19" ht="12.75" customHeight="1" x14ac:dyDescent="0.2">
      <c r="A57" s="37"/>
      <c r="B57" s="147" t="s">
        <v>38</v>
      </c>
      <c r="C57" s="60"/>
      <c r="D57" s="61"/>
      <c r="E57" s="62"/>
      <c r="F57" s="120">
        <f>SUM(F58:F65)</f>
        <v>0</v>
      </c>
      <c r="G57" s="120">
        <f t="shared" ref="G57:K57" si="21">SUM(G58:G65)</f>
        <v>0</v>
      </c>
      <c r="H57" s="120">
        <f t="shared" si="21"/>
        <v>0</v>
      </c>
      <c r="I57" s="120">
        <f t="shared" si="21"/>
        <v>0</v>
      </c>
      <c r="J57" s="120">
        <f t="shared" si="21"/>
        <v>0</v>
      </c>
      <c r="K57" s="149">
        <f t="shared" si="21"/>
        <v>0</v>
      </c>
      <c r="L57" s="26"/>
      <c r="O57" s="65"/>
      <c r="P57" s="65"/>
      <c r="Q57" s="65"/>
      <c r="R57" s="65"/>
      <c r="S57" s="65"/>
    </row>
    <row r="58" spans="1:19" ht="12.75" customHeight="1" x14ac:dyDescent="0.2">
      <c r="A58" s="50"/>
      <c r="B58" s="95"/>
      <c r="C58" s="7" t="s">
        <v>4</v>
      </c>
      <c r="D58" s="180">
        <f>+$D$48</f>
        <v>0.03</v>
      </c>
      <c r="E58" s="187" t="s">
        <v>34</v>
      </c>
      <c r="F58" s="186">
        <v>0</v>
      </c>
      <c r="G58" s="119">
        <f>$F$58*(1+$D58)^G137</f>
        <v>0</v>
      </c>
      <c r="H58" s="119">
        <f>$F$58*(1+$D58)^H137</f>
        <v>0</v>
      </c>
      <c r="I58" s="119">
        <f>$F$58*(1+$D58)^I137</f>
        <v>0</v>
      </c>
      <c r="J58" s="119">
        <f>$F$58*(1+$D58)^J137</f>
        <v>0</v>
      </c>
      <c r="K58" s="124">
        <f>$F$58*(1+$D58)^K137</f>
        <v>0</v>
      </c>
      <c r="L58" s="21"/>
      <c r="O58" s="28"/>
      <c r="P58" s="28"/>
      <c r="Q58" s="28"/>
      <c r="R58" s="28"/>
      <c r="S58" s="28"/>
    </row>
    <row r="59" spans="1:19" ht="12.75" customHeight="1" x14ac:dyDescent="0.2">
      <c r="A59" s="50"/>
      <c r="B59" s="95"/>
      <c r="C59" s="7" t="s">
        <v>101</v>
      </c>
      <c r="D59" s="182" t="s">
        <v>34</v>
      </c>
      <c r="E59" s="184" t="s">
        <v>34</v>
      </c>
      <c r="F59" s="190">
        <v>0</v>
      </c>
      <c r="G59" s="190">
        <v>0</v>
      </c>
      <c r="H59" s="190">
        <v>0</v>
      </c>
      <c r="I59" s="190">
        <v>0</v>
      </c>
      <c r="J59" s="190">
        <v>0</v>
      </c>
      <c r="K59" s="233">
        <v>0</v>
      </c>
      <c r="L59" s="21"/>
    </row>
    <row r="60" spans="1:19" ht="12.75" customHeight="1" x14ac:dyDescent="0.2">
      <c r="A60" s="37"/>
      <c r="B60" s="69"/>
      <c r="C60" s="7" t="s">
        <v>5</v>
      </c>
      <c r="D60" s="180">
        <f>+$D$48</f>
        <v>0.03</v>
      </c>
      <c r="E60" s="184" t="s">
        <v>34</v>
      </c>
      <c r="F60" s="186">
        <v>0</v>
      </c>
      <c r="G60" s="119">
        <f>$F$60*(1+$D60)^G137</f>
        <v>0</v>
      </c>
      <c r="H60" s="119">
        <f>$F$60*(1+$D60)^H137</f>
        <v>0</v>
      </c>
      <c r="I60" s="119">
        <f>$F$60*(1+$D60)^I137</f>
        <v>0</v>
      </c>
      <c r="J60" s="119">
        <f>$F$60*(1+$D60)^J137</f>
        <v>0</v>
      </c>
      <c r="K60" s="124">
        <f>$F$60*(1+$D60)^K137</f>
        <v>0</v>
      </c>
      <c r="L60" s="21"/>
    </row>
    <row r="61" spans="1:19" ht="12.75" customHeight="1" x14ac:dyDescent="0.2">
      <c r="A61" s="37"/>
      <c r="B61" s="69"/>
      <c r="C61" s="7" t="s">
        <v>58</v>
      </c>
      <c r="D61" s="182" t="s">
        <v>34</v>
      </c>
      <c r="E61" s="184" t="s">
        <v>34</v>
      </c>
      <c r="F61" s="186">
        <v>0</v>
      </c>
      <c r="G61" s="119">
        <f>+$F$61</f>
        <v>0</v>
      </c>
      <c r="H61" s="119">
        <f>+$F$61</f>
        <v>0</v>
      </c>
      <c r="I61" s="119">
        <f>+$F$61</f>
        <v>0</v>
      </c>
      <c r="J61" s="119">
        <f>+$F$61</f>
        <v>0</v>
      </c>
      <c r="K61" s="124">
        <f>+$F$61</f>
        <v>0</v>
      </c>
      <c r="L61" s="21"/>
    </row>
    <row r="62" spans="1:19" ht="12.75" customHeight="1" x14ac:dyDescent="0.2">
      <c r="A62" s="37"/>
      <c r="B62" s="69"/>
      <c r="C62" s="7" t="s">
        <v>59</v>
      </c>
      <c r="D62" s="180">
        <f>+$D$48</f>
        <v>0.03</v>
      </c>
      <c r="E62" s="184" t="s">
        <v>34</v>
      </c>
      <c r="F62" s="186">
        <v>0</v>
      </c>
      <c r="G62" s="119">
        <f>$F$62*(1+$D62)^G137</f>
        <v>0</v>
      </c>
      <c r="H62" s="119">
        <f>$F$62*(1+$D62)^H137</f>
        <v>0</v>
      </c>
      <c r="I62" s="119">
        <f>$F$62*(1+$D62)^I137</f>
        <v>0</v>
      </c>
      <c r="J62" s="119">
        <f>$F$62*(1+$D62)^J137</f>
        <v>0</v>
      </c>
      <c r="K62" s="124">
        <f>$F$62*(1+$D62)^K137</f>
        <v>0</v>
      </c>
      <c r="L62" s="21"/>
    </row>
    <row r="63" spans="1:19" ht="12.75" customHeight="1" x14ac:dyDescent="0.2">
      <c r="A63" s="37"/>
      <c r="B63" s="69"/>
      <c r="C63" s="7" t="s">
        <v>60</v>
      </c>
      <c r="D63" s="180">
        <f>+$D$48</f>
        <v>0.03</v>
      </c>
      <c r="E63" s="184" t="s">
        <v>34</v>
      </c>
      <c r="F63" s="186">
        <v>0</v>
      </c>
      <c r="G63" s="119">
        <f>$F$63*(1+$D63)^G137</f>
        <v>0</v>
      </c>
      <c r="H63" s="119">
        <f>$F$63*(1+$D63)^H137</f>
        <v>0</v>
      </c>
      <c r="I63" s="119">
        <f>$F$63*(1+$D63)^I137</f>
        <v>0</v>
      </c>
      <c r="J63" s="119">
        <f>$F$63*(1+$D63)^J137</f>
        <v>0</v>
      </c>
      <c r="K63" s="124">
        <f>$F$63*(1+$D63)^K137</f>
        <v>0</v>
      </c>
      <c r="L63" s="21"/>
    </row>
    <row r="64" spans="1:19" ht="12.75" customHeight="1" x14ac:dyDescent="0.2">
      <c r="A64" s="37"/>
      <c r="B64" s="69"/>
      <c r="C64" s="7" t="s">
        <v>61</v>
      </c>
      <c r="D64" s="180">
        <f>+$D$48</f>
        <v>0.03</v>
      </c>
      <c r="E64" s="184" t="s">
        <v>34</v>
      </c>
      <c r="F64" s="186">
        <v>0</v>
      </c>
      <c r="G64" s="119">
        <f>$F$64*(1+$D$64)^G137</f>
        <v>0</v>
      </c>
      <c r="H64" s="119">
        <f>$F$64*(1+$D$64)^H137</f>
        <v>0</v>
      </c>
      <c r="I64" s="119">
        <f>$F$64*(1+$D$64)^I137</f>
        <v>0</v>
      </c>
      <c r="J64" s="119">
        <f>$F$64*(1+$D$64)^J137</f>
        <v>0</v>
      </c>
      <c r="K64" s="124">
        <f>$F$64*(1+$D$64)^K137</f>
        <v>0</v>
      </c>
      <c r="L64" s="26"/>
    </row>
    <row r="65" spans="1:12" ht="12.75" customHeight="1" x14ac:dyDescent="0.2">
      <c r="A65" s="37"/>
      <c r="B65" s="69"/>
      <c r="C65" s="7" t="s">
        <v>62</v>
      </c>
      <c r="D65" s="205" t="s">
        <v>34</v>
      </c>
      <c r="E65" s="206">
        <f>SUM(E54:E56)</f>
        <v>0</v>
      </c>
      <c r="F65" s="119">
        <f t="shared" ref="F65:K65" si="22">+F64*$E$65</f>
        <v>0</v>
      </c>
      <c r="G65" s="119">
        <f t="shared" si="22"/>
        <v>0</v>
      </c>
      <c r="H65" s="119">
        <f t="shared" si="22"/>
        <v>0</v>
      </c>
      <c r="I65" s="119">
        <f t="shared" si="22"/>
        <v>0</v>
      </c>
      <c r="J65" s="119">
        <f t="shared" si="22"/>
        <v>0</v>
      </c>
      <c r="K65" s="124">
        <f t="shared" si="22"/>
        <v>0</v>
      </c>
      <c r="L65" s="26"/>
    </row>
    <row r="66" spans="1:12" ht="12.75" customHeight="1" x14ac:dyDescent="0.2">
      <c r="A66" s="37"/>
      <c r="B66" s="147" t="s">
        <v>39</v>
      </c>
      <c r="C66" s="60"/>
      <c r="D66" s="61"/>
      <c r="E66" s="62"/>
      <c r="F66" s="120">
        <f>SUM(F67:F72)</f>
        <v>0</v>
      </c>
      <c r="G66" s="120">
        <f t="shared" ref="G66:K66" si="23">SUM(G67:G72)</f>
        <v>0</v>
      </c>
      <c r="H66" s="120">
        <f t="shared" si="23"/>
        <v>0</v>
      </c>
      <c r="I66" s="120">
        <f t="shared" si="23"/>
        <v>0</v>
      </c>
      <c r="J66" s="120">
        <f t="shared" si="23"/>
        <v>0</v>
      </c>
      <c r="K66" s="149">
        <f t="shared" si="23"/>
        <v>0</v>
      </c>
      <c r="L66" s="26"/>
    </row>
    <row r="67" spans="1:12" ht="12.75" customHeight="1" x14ac:dyDescent="0.2">
      <c r="A67" s="37"/>
      <c r="B67" s="69"/>
      <c r="C67" s="7" t="s">
        <v>63</v>
      </c>
      <c r="D67" s="180">
        <f t="shared" ref="D67:D90" si="24">+$D$48</f>
        <v>0.03</v>
      </c>
      <c r="E67" s="191" t="s">
        <v>34</v>
      </c>
      <c r="F67" s="192">
        <v>0</v>
      </c>
      <c r="G67" s="119">
        <f>$F$67*(1+$D$67)^G137</f>
        <v>0</v>
      </c>
      <c r="H67" s="119">
        <f>$F$67*(1+$D$67)^H137</f>
        <v>0</v>
      </c>
      <c r="I67" s="119">
        <f>$F$67*(1+$D$67)^I137</f>
        <v>0</v>
      </c>
      <c r="J67" s="119">
        <f>$F$67*(1+$D$67)^J137</f>
        <v>0</v>
      </c>
      <c r="K67" s="124">
        <f>$F$67*(1+$D$67)^K137</f>
        <v>0</v>
      </c>
      <c r="L67" s="21"/>
    </row>
    <row r="68" spans="1:12" ht="12.75" customHeight="1" x14ac:dyDescent="0.2">
      <c r="A68" s="37"/>
      <c r="B68" s="69"/>
      <c r="C68" s="7" t="s">
        <v>64</v>
      </c>
      <c r="D68" s="180">
        <f t="shared" si="24"/>
        <v>0.03</v>
      </c>
      <c r="E68" s="193" t="s">
        <v>34</v>
      </c>
      <c r="F68" s="192">
        <v>0</v>
      </c>
      <c r="G68" s="119">
        <f>$F$68*(1+$D68)^G137</f>
        <v>0</v>
      </c>
      <c r="H68" s="119">
        <f>$F$68*(1+$D68)^H137</f>
        <v>0</v>
      </c>
      <c r="I68" s="119">
        <f>$F$68*(1+$D68)^I137</f>
        <v>0</v>
      </c>
      <c r="J68" s="119">
        <f>$F$68*(1+$D68)^J137</f>
        <v>0</v>
      </c>
      <c r="K68" s="124">
        <f>$F$68*(1+$D68)^K137</f>
        <v>0</v>
      </c>
      <c r="L68" s="21"/>
    </row>
    <row r="69" spans="1:12" ht="12.75" customHeight="1" x14ac:dyDescent="0.2">
      <c r="A69" s="37"/>
      <c r="B69" s="69"/>
      <c r="C69" s="7" t="s">
        <v>65</v>
      </c>
      <c r="D69" s="180">
        <f t="shared" si="24"/>
        <v>0.03</v>
      </c>
      <c r="E69" s="193" t="s">
        <v>34</v>
      </c>
      <c r="F69" s="192">
        <v>0</v>
      </c>
      <c r="G69" s="119">
        <f>$F$69*(1+$D69)^G137</f>
        <v>0</v>
      </c>
      <c r="H69" s="119">
        <f>$F$69*(1+$D69)^H137</f>
        <v>0</v>
      </c>
      <c r="I69" s="119">
        <f>$F$69*(1+$D69)^I137</f>
        <v>0</v>
      </c>
      <c r="J69" s="119">
        <f>$F$69*(1+$D69)^J137</f>
        <v>0</v>
      </c>
      <c r="K69" s="124">
        <f>$F$69*(1+$D69)^K137</f>
        <v>0</v>
      </c>
      <c r="L69" s="21"/>
    </row>
    <row r="70" spans="1:12" ht="12.75" customHeight="1" x14ac:dyDescent="0.2">
      <c r="A70" s="37"/>
      <c r="B70" s="69"/>
      <c r="C70" s="7" t="s">
        <v>66</v>
      </c>
      <c r="D70" s="180">
        <f t="shared" si="24"/>
        <v>0.03</v>
      </c>
      <c r="E70" s="193" t="s">
        <v>34</v>
      </c>
      <c r="F70" s="192">
        <v>0</v>
      </c>
      <c r="G70" s="119">
        <f>$F$70*(1+$D70)^G137</f>
        <v>0</v>
      </c>
      <c r="H70" s="119">
        <f>$F$70*(1+$D70)^H137</f>
        <v>0</v>
      </c>
      <c r="I70" s="119">
        <f>$F$70*(1+$D70)^I137</f>
        <v>0</v>
      </c>
      <c r="J70" s="119">
        <f>$F$70*(1+$D70)^J137</f>
        <v>0</v>
      </c>
      <c r="K70" s="124">
        <f>$F$70*(1+$D70)^K137</f>
        <v>0</v>
      </c>
      <c r="L70" s="21"/>
    </row>
    <row r="71" spans="1:12" ht="12.75" customHeight="1" x14ac:dyDescent="0.2">
      <c r="A71" s="37"/>
      <c r="B71" s="69"/>
      <c r="C71" s="7" t="s">
        <v>67</v>
      </c>
      <c r="D71" s="180">
        <f t="shared" si="24"/>
        <v>0.03</v>
      </c>
      <c r="E71" s="193" t="s">
        <v>34</v>
      </c>
      <c r="F71" s="192">
        <v>0</v>
      </c>
      <c r="G71" s="119">
        <f>$F$71*(1+$D71)^G137</f>
        <v>0</v>
      </c>
      <c r="H71" s="119">
        <f>$F$71*(1+$D71)^H137</f>
        <v>0</v>
      </c>
      <c r="I71" s="119">
        <f>$F$71*(1+$D71)^I137</f>
        <v>0</v>
      </c>
      <c r="J71" s="119">
        <f>$F$71*(1+$D71)^J137</f>
        <v>0</v>
      </c>
      <c r="K71" s="124">
        <f>$F$71*(1+$D71)^K137</f>
        <v>0</v>
      </c>
      <c r="L71" s="26"/>
    </row>
    <row r="72" spans="1:12" ht="12.75" customHeight="1" x14ac:dyDescent="0.2">
      <c r="A72" s="37"/>
      <c r="B72" s="69"/>
      <c r="C72" s="7" t="s">
        <v>68</v>
      </c>
      <c r="D72" s="180">
        <f t="shared" si="24"/>
        <v>0.03</v>
      </c>
      <c r="E72" s="193" t="s">
        <v>34</v>
      </c>
      <c r="F72" s="192">
        <v>0</v>
      </c>
      <c r="G72" s="119">
        <f>$F$72*(1+$D72)^G137</f>
        <v>0</v>
      </c>
      <c r="H72" s="119">
        <f>$F$72*(1+$D72)^H137</f>
        <v>0</v>
      </c>
      <c r="I72" s="119">
        <f>$F$72*(1+$D72)^I137</f>
        <v>0</v>
      </c>
      <c r="J72" s="119">
        <f>$F$72*(1+$D72)^J137</f>
        <v>0</v>
      </c>
      <c r="K72" s="124">
        <f>$F$72*(1+$D72)^K137</f>
        <v>0</v>
      </c>
      <c r="L72" s="21"/>
    </row>
    <row r="73" spans="1:12" ht="12.75" customHeight="1" x14ac:dyDescent="0.2">
      <c r="A73" s="37"/>
      <c r="B73" s="147" t="s">
        <v>111</v>
      </c>
      <c r="C73" s="60"/>
      <c r="D73" s="61"/>
      <c r="E73" s="62"/>
      <c r="F73" s="120">
        <f>SUM(F74:F76)</f>
        <v>0</v>
      </c>
      <c r="G73" s="120">
        <f t="shared" ref="G73:K73" si="25">SUM(G74:G76)</f>
        <v>0</v>
      </c>
      <c r="H73" s="120">
        <f t="shared" si="25"/>
        <v>0</v>
      </c>
      <c r="I73" s="120">
        <f t="shared" si="25"/>
        <v>0</v>
      </c>
      <c r="J73" s="120">
        <f t="shared" si="25"/>
        <v>0</v>
      </c>
      <c r="K73" s="149">
        <f t="shared" si="25"/>
        <v>0</v>
      </c>
      <c r="L73" s="21"/>
    </row>
    <row r="74" spans="1:12" ht="12.75" customHeight="1" x14ac:dyDescent="0.2">
      <c r="A74" s="37"/>
      <c r="B74" s="69"/>
      <c r="C74" s="7" t="s">
        <v>113</v>
      </c>
      <c r="D74" s="180">
        <f t="shared" si="24"/>
        <v>0.03</v>
      </c>
      <c r="E74" s="195" t="s">
        <v>34</v>
      </c>
      <c r="F74" s="196">
        <v>0</v>
      </c>
      <c r="G74" s="119">
        <f>$F$74*(1+$D74)^G139</f>
        <v>0</v>
      </c>
      <c r="H74" s="119">
        <f>$F$74*(1+$D74)^H139</f>
        <v>0</v>
      </c>
      <c r="I74" s="119">
        <f>$F$74*(1+$D74)^I139</f>
        <v>0</v>
      </c>
      <c r="J74" s="119">
        <f>$F$74*(1+$D74)^J139</f>
        <v>0</v>
      </c>
      <c r="K74" s="124">
        <f>$F$74*(1+$D74)^K139</f>
        <v>0</v>
      </c>
      <c r="L74" s="21"/>
    </row>
    <row r="75" spans="1:12" ht="12.75" customHeight="1" x14ac:dyDescent="0.2">
      <c r="A75" s="37"/>
      <c r="B75" s="69"/>
      <c r="C75" s="7" t="s">
        <v>81</v>
      </c>
      <c r="D75" s="180">
        <f t="shared" si="24"/>
        <v>0.03</v>
      </c>
      <c r="E75" s="183">
        <v>200</v>
      </c>
      <c r="F75" s="119">
        <f>+F24*$E$75</f>
        <v>0</v>
      </c>
      <c r="G75" s="119">
        <f>+G24*$E$75*(1+$D$75)^G137</f>
        <v>0</v>
      </c>
      <c r="H75" s="119">
        <f>+H24*$E$75*(1+$D$75)^H137</f>
        <v>0</v>
      </c>
      <c r="I75" s="119">
        <f>+I24*$E$75*(1+$D$75)^I137</f>
        <v>0</v>
      </c>
      <c r="J75" s="119">
        <f>+J24*$E$75*(1+$D$75)^J137</f>
        <v>0</v>
      </c>
      <c r="K75" s="124">
        <f>+K24*$E$75*(1+$D$75)^K137</f>
        <v>0</v>
      </c>
      <c r="L75" s="26"/>
    </row>
    <row r="76" spans="1:12" ht="12.75" customHeight="1" x14ac:dyDescent="0.2">
      <c r="A76" s="37"/>
      <c r="B76" s="69"/>
      <c r="C76" s="7" t="s">
        <v>114</v>
      </c>
      <c r="D76" s="180">
        <f t="shared" si="24"/>
        <v>0.03</v>
      </c>
      <c r="E76" s="183">
        <v>100</v>
      </c>
      <c r="F76" s="119">
        <f>+F24*$E$76</f>
        <v>0</v>
      </c>
      <c r="G76" s="119">
        <f>+G24*$E$76*(1+$D$76)^G137</f>
        <v>0</v>
      </c>
      <c r="H76" s="119">
        <f>+H24*$E$76*(1+$D$76)^H137</f>
        <v>0</v>
      </c>
      <c r="I76" s="119">
        <f>+I24*$E$76*(1+$D$76)^I137</f>
        <v>0</v>
      </c>
      <c r="J76" s="119">
        <f>+J24*$E$76*(1+$D$76)^J137</f>
        <v>0</v>
      </c>
      <c r="K76" s="124">
        <f>+K24*$E$76*(1+$D$76)^K137</f>
        <v>0</v>
      </c>
      <c r="L76" s="26"/>
    </row>
    <row r="77" spans="1:12" ht="12.75" customHeight="1" x14ac:dyDescent="0.2">
      <c r="A77" s="37"/>
      <c r="B77" s="147" t="s">
        <v>40</v>
      </c>
      <c r="C77" s="60"/>
      <c r="D77" s="61"/>
      <c r="E77" s="62"/>
      <c r="F77" s="120">
        <f>SUM(F78:F90)</f>
        <v>0</v>
      </c>
      <c r="G77" s="120">
        <f t="shared" ref="G77:K77" si="26">SUM(G78:G90)</f>
        <v>0</v>
      </c>
      <c r="H77" s="120">
        <f t="shared" si="26"/>
        <v>0</v>
      </c>
      <c r="I77" s="120">
        <f t="shared" si="26"/>
        <v>0</v>
      </c>
      <c r="J77" s="120">
        <f t="shared" si="26"/>
        <v>0</v>
      </c>
      <c r="K77" s="149">
        <f t="shared" si="26"/>
        <v>0</v>
      </c>
      <c r="L77" s="26"/>
    </row>
    <row r="78" spans="1:12" ht="12.75" customHeight="1" x14ac:dyDescent="0.2">
      <c r="A78" s="37"/>
      <c r="B78" s="69"/>
      <c r="C78" s="7" t="s">
        <v>70</v>
      </c>
      <c r="D78" s="180">
        <f t="shared" si="24"/>
        <v>0.03</v>
      </c>
      <c r="E78" s="191" t="s">
        <v>34</v>
      </c>
      <c r="F78" s="192">
        <v>0</v>
      </c>
      <c r="G78" s="119">
        <f>$F$78*(1+$D78)^G137</f>
        <v>0</v>
      </c>
      <c r="H78" s="119">
        <f>$F$78*(1+$D78)^H137</f>
        <v>0</v>
      </c>
      <c r="I78" s="119">
        <f>$F$78*(1+$D78)^I137</f>
        <v>0</v>
      </c>
      <c r="J78" s="119">
        <f>$F$78*(1+$D78)^J137</f>
        <v>0</v>
      </c>
      <c r="K78" s="124">
        <f>$F$78*(1+$D78)^K137</f>
        <v>0</v>
      </c>
      <c r="L78" s="26"/>
    </row>
    <row r="79" spans="1:12" ht="12.75" customHeight="1" x14ac:dyDescent="0.2">
      <c r="A79" s="37"/>
      <c r="B79" s="69"/>
      <c r="C79" s="7" t="s">
        <v>71</v>
      </c>
      <c r="D79" s="180">
        <f t="shared" si="24"/>
        <v>0.03</v>
      </c>
      <c r="E79" s="193" t="s">
        <v>34</v>
      </c>
      <c r="F79" s="192">
        <v>0</v>
      </c>
      <c r="G79" s="119">
        <f>$F$79*(1+$D79)^G137</f>
        <v>0</v>
      </c>
      <c r="H79" s="119">
        <f>$F$79*(1+$D79)^H137</f>
        <v>0</v>
      </c>
      <c r="I79" s="119">
        <f>$F$79*(1+$D79)^I137</f>
        <v>0</v>
      </c>
      <c r="J79" s="119">
        <f>$F$79*(1+$D79)^J137</f>
        <v>0</v>
      </c>
      <c r="K79" s="124">
        <f>$F$79*(1+$D79)^K137</f>
        <v>0</v>
      </c>
      <c r="L79" s="26"/>
    </row>
    <row r="80" spans="1:12" ht="12.75" customHeight="1" x14ac:dyDescent="0.2">
      <c r="A80" s="37"/>
      <c r="B80" s="69"/>
      <c r="C80" s="7" t="s">
        <v>72</v>
      </c>
      <c r="D80" s="180">
        <f t="shared" si="24"/>
        <v>0.03</v>
      </c>
      <c r="E80" s="193" t="s">
        <v>34</v>
      </c>
      <c r="F80" s="192">
        <v>0</v>
      </c>
      <c r="G80" s="119">
        <f>$F$80*(1+$D80)^G137</f>
        <v>0</v>
      </c>
      <c r="H80" s="119">
        <f>$F$80*(1+$D80)^H137</f>
        <v>0</v>
      </c>
      <c r="I80" s="119">
        <f>$F$80*(1+$D80)^I137</f>
        <v>0</v>
      </c>
      <c r="J80" s="119">
        <f>$F$80*(1+$D80)^J137</f>
        <v>0</v>
      </c>
      <c r="K80" s="124">
        <f>$F$80*(1+$D80)^K137</f>
        <v>0</v>
      </c>
      <c r="L80" s="26"/>
    </row>
    <row r="81" spans="1:13" ht="12.75" customHeight="1" x14ac:dyDescent="0.2">
      <c r="A81" s="37"/>
      <c r="B81" s="69"/>
      <c r="C81" s="7" t="s">
        <v>73</v>
      </c>
      <c r="D81" s="180">
        <f t="shared" si="24"/>
        <v>0.03</v>
      </c>
      <c r="E81" s="193" t="s">
        <v>34</v>
      </c>
      <c r="F81" s="192">
        <v>0</v>
      </c>
      <c r="G81" s="119">
        <f>$F$81*(1+$D81)^G137</f>
        <v>0</v>
      </c>
      <c r="H81" s="119">
        <f>$F$81*(1+$D81)^H137</f>
        <v>0</v>
      </c>
      <c r="I81" s="119">
        <f>$F$81*(1+$D81)^I137</f>
        <v>0</v>
      </c>
      <c r="J81" s="119">
        <f>$F$81*(1+$D81)^J137</f>
        <v>0</v>
      </c>
      <c r="K81" s="124">
        <f>$F$81*(1+$D81)^K137</f>
        <v>0</v>
      </c>
      <c r="L81" s="26"/>
    </row>
    <row r="82" spans="1:13" ht="12.75" customHeight="1" x14ac:dyDescent="0.2">
      <c r="A82" s="37"/>
      <c r="B82" s="69"/>
      <c r="C82" s="7" t="s">
        <v>74</v>
      </c>
      <c r="D82" s="180">
        <f t="shared" si="24"/>
        <v>0.03</v>
      </c>
      <c r="E82" s="193" t="s">
        <v>34</v>
      </c>
      <c r="F82" s="192">
        <v>0</v>
      </c>
      <c r="G82" s="119">
        <f>$F$82*(1+$D82)^G137</f>
        <v>0</v>
      </c>
      <c r="H82" s="119">
        <f>$F$82*(1+$D82)^H137</f>
        <v>0</v>
      </c>
      <c r="I82" s="119">
        <f>$F$82*(1+$D82)^I137</f>
        <v>0</v>
      </c>
      <c r="J82" s="119">
        <f>$F$82*(1+$D82)^J137</f>
        <v>0</v>
      </c>
      <c r="K82" s="124">
        <f>$F$82*(1+$D82)^K137</f>
        <v>0</v>
      </c>
      <c r="L82" s="26"/>
      <c r="M82" s="66"/>
    </row>
    <row r="83" spans="1:13" ht="12.75" customHeight="1" x14ac:dyDescent="0.2">
      <c r="A83" s="37"/>
      <c r="B83" s="69"/>
      <c r="C83" s="7" t="s">
        <v>112</v>
      </c>
      <c r="D83" s="180">
        <f t="shared" si="24"/>
        <v>0.03</v>
      </c>
      <c r="E83" s="193" t="s">
        <v>34</v>
      </c>
      <c r="F83" s="192">
        <v>0</v>
      </c>
      <c r="G83" s="119">
        <f>$F$83*(1+$D83)^G137</f>
        <v>0</v>
      </c>
      <c r="H83" s="119">
        <f>$F$83*(1+$D83)^H137</f>
        <v>0</v>
      </c>
      <c r="I83" s="119">
        <f>$F$83*(1+$D83)^I137</f>
        <v>0</v>
      </c>
      <c r="J83" s="119">
        <f>$F$83*(1+$D83)^J137</f>
        <v>0</v>
      </c>
      <c r="K83" s="124">
        <f>$F$83*(1+$D83)^K137</f>
        <v>0</v>
      </c>
      <c r="L83" s="26"/>
      <c r="M83" s="66"/>
    </row>
    <row r="84" spans="1:13" ht="12.75" customHeight="1" x14ac:dyDescent="0.2">
      <c r="A84" s="37"/>
      <c r="B84" s="69"/>
      <c r="C84" s="7" t="s">
        <v>75</v>
      </c>
      <c r="D84" s="180">
        <f t="shared" si="24"/>
        <v>0.03</v>
      </c>
      <c r="E84" s="193" t="s">
        <v>34</v>
      </c>
      <c r="F84" s="192">
        <v>0</v>
      </c>
      <c r="G84" s="119">
        <f>$F$84*(1+$D84)^G137</f>
        <v>0</v>
      </c>
      <c r="H84" s="119">
        <f>$F$84*(1+$D84)^H137</f>
        <v>0</v>
      </c>
      <c r="I84" s="119">
        <f>$F$84*(1+$D84)^I137</f>
        <v>0</v>
      </c>
      <c r="J84" s="119">
        <f>$F$84*(1+$D84)^J137</f>
        <v>0</v>
      </c>
      <c r="K84" s="124">
        <f>$F$84*(1+$D84)^K137</f>
        <v>0</v>
      </c>
      <c r="L84" s="26"/>
    </row>
    <row r="85" spans="1:13" ht="12.75" customHeight="1" x14ac:dyDescent="0.2">
      <c r="A85" s="37"/>
      <c r="B85" s="69"/>
      <c r="C85" s="7" t="s">
        <v>77</v>
      </c>
      <c r="D85" s="180">
        <f t="shared" si="24"/>
        <v>0.03</v>
      </c>
      <c r="E85" s="193" t="s">
        <v>34</v>
      </c>
      <c r="F85" s="192">
        <v>0</v>
      </c>
      <c r="G85" s="119">
        <f>$F$85*(1+$D85)^G137</f>
        <v>0</v>
      </c>
      <c r="H85" s="119">
        <f>$F$85*(1+$D85)^H137</f>
        <v>0</v>
      </c>
      <c r="I85" s="119">
        <f>$F$85*(1+$D85)^I137</f>
        <v>0</v>
      </c>
      <c r="J85" s="119">
        <f>$F$85*(1+$D85)^J137</f>
        <v>0</v>
      </c>
      <c r="K85" s="124">
        <f>$F$85*(1+$D85)^K137</f>
        <v>0</v>
      </c>
      <c r="L85" s="21"/>
    </row>
    <row r="86" spans="1:13" ht="12.75" customHeight="1" x14ac:dyDescent="0.2">
      <c r="A86" s="37"/>
      <c r="B86" s="69"/>
      <c r="C86" s="7" t="s">
        <v>78</v>
      </c>
      <c r="D86" s="180">
        <f t="shared" si="24"/>
        <v>0.03</v>
      </c>
      <c r="E86" s="193" t="s">
        <v>34</v>
      </c>
      <c r="F86" s="192">
        <v>0</v>
      </c>
      <c r="G86" s="119">
        <f>$F$86*(1+$D86)^G137</f>
        <v>0</v>
      </c>
      <c r="H86" s="119">
        <f>$F$86*(1+$D86)^H137</f>
        <v>0</v>
      </c>
      <c r="I86" s="119">
        <f>$F$86*(1+$D86)^I137</f>
        <v>0</v>
      </c>
      <c r="J86" s="119">
        <f>$F$86*(1+$D86)^J137</f>
        <v>0</v>
      </c>
      <c r="K86" s="124">
        <f>$F$86*(1+$D86)^K137</f>
        <v>0</v>
      </c>
      <c r="L86" s="26"/>
      <c r="M86" s="66"/>
    </row>
    <row r="87" spans="1:13" ht="12.75" customHeight="1" x14ac:dyDescent="0.2">
      <c r="A87" s="37"/>
      <c r="B87" s="69"/>
      <c r="C87" s="7" t="s">
        <v>79</v>
      </c>
      <c r="D87" s="180">
        <f t="shared" si="24"/>
        <v>0.03</v>
      </c>
      <c r="E87" s="193" t="s">
        <v>34</v>
      </c>
      <c r="F87" s="192">
        <v>0</v>
      </c>
      <c r="G87" s="119">
        <f>$F$87*(1+$D87)^G137</f>
        <v>0</v>
      </c>
      <c r="H87" s="119">
        <f>$F$87*(1+$D87)^H137</f>
        <v>0</v>
      </c>
      <c r="I87" s="119">
        <f>$F$87*(1+$D87)^I137</f>
        <v>0</v>
      </c>
      <c r="J87" s="119">
        <f>$F$87*(1+$D87)^J137</f>
        <v>0</v>
      </c>
      <c r="K87" s="124">
        <f>$F$87*(1+$D87)^K137</f>
        <v>0</v>
      </c>
      <c r="L87" s="26"/>
      <c r="M87" s="66"/>
    </row>
    <row r="88" spans="1:13" ht="12.75" customHeight="1" x14ac:dyDescent="0.2">
      <c r="A88" s="37"/>
      <c r="B88" s="69"/>
      <c r="C88" s="235" t="s">
        <v>137</v>
      </c>
      <c r="D88" s="180">
        <f t="shared" si="24"/>
        <v>0.03</v>
      </c>
      <c r="E88" s="193" t="s">
        <v>34</v>
      </c>
      <c r="F88" s="192">
        <v>0</v>
      </c>
      <c r="G88" s="119">
        <f>$F$88*(1+$D88)^G137</f>
        <v>0</v>
      </c>
      <c r="H88" s="119">
        <f>$F$88*(1+$D88)^H137</f>
        <v>0</v>
      </c>
      <c r="I88" s="119">
        <f>$F$88*(1+$D88)^I137</f>
        <v>0</v>
      </c>
      <c r="J88" s="119">
        <f>$F$88*(1+$D88)^J137</f>
        <v>0</v>
      </c>
      <c r="K88" s="124">
        <f>$F$88*(1+$D88)^K137</f>
        <v>0</v>
      </c>
      <c r="L88" s="26"/>
      <c r="M88" s="66"/>
    </row>
    <row r="89" spans="1:13" ht="12.75" customHeight="1" x14ac:dyDescent="0.2">
      <c r="A89" s="37"/>
      <c r="B89" s="69"/>
      <c r="C89" s="235" t="s">
        <v>138</v>
      </c>
      <c r="D89" s="180">
        <f t="shared" si="24"/>
        <v>0.03</v>
      </c>
      <c r="E89" s="193" t="s">
        <v>34</v>
      </c>
      <c r="F89" s="192">
        <v>0</v>
      </c>
      <c r="G89" s="119">
        <f>$F$89*(1+$D89)^G137</f>
        <v>0</v>
      </c>
      <c r="H89" s="119">
        <f>$F$89*(1+$D89)^H137</f>
        <v>0</v>
      </c>
      <c r="I89" s="119">
        <f>$F$89*(1+$D89)^I137</f>
        <v>0</v>
      </c>
      <c r="J89" s="119">
        <f>$F$89*(1+$D89)^J137</f>
        <v>0</v>
      </c>
      <c r="K89" s="124">
        <f>$F$89*(1+$D89)^K137</f>
        <v>0</v>
      </c>
      <c r="L89" s="26"/>
    </row>
    <row r="90" spans="1:13" ht="12.75" customHeight="1" x14ac:dyDescent="0.2">
      <c r="A90" s="37"/>
      <c r="B90" s="69"/>
      <c r="C90" s="7" t="s">
        <v>80</v>
      </c>
      <c r="D90" s="180">
        <f t="shared" si="24"/>
        <v>0.03</v>
      </c>
      <c r="E90" s="183">
        <v>100</v>
      </c>
      <c r="F90" s="119">
        <f>+F24*$E$90</f>
        <v>0</v>
      </c>
      <c r="G90" s="119">
        <f>+G24*$E$90*(1+$D$90)^G137</f>
        <v>0</v>
      </c>
      <c r="H90" s="119">
        <f>+H24*$E$90*(1+$D$90)^H137</f>
        <v>0</v>
      </c>
      <c r="I90" s="119">
        <f>+I24*$E$90*(1+$D$90)^I137</f>
        <v>0</v>
      </c>
      <c r="J90" s="119">
        <f>+J24*$E$90*(1+$D$90)^J137</f>
        <v>0</v>
      </c>
      <c r="K90" s="124">
        <f>+K24*$E$90*(1+$D$90)^K137</f>
        <v>0</v>
      </c>
      <c r="L90" s="26"/>
    </row>
    <row r="91" spans="1:13" s="8" customFormat="1" ht="12.75" customHeight="1" x14ac:dyDescent="0.2">
      <c r="B91" s="93" t="s">
        <v>41</v>
      </c>
      <c r="C91" s="139"/>
      <c r="D91" s="140"/>
      <c r="E91" s="141"/>
      <c r="F91" s="142">
        <f>F46+F57+F66+F73+F77</f>
        <v>0</v>
      </c>
      <c r="G91" s="142">
        <f t="shared" ref="G91:J91" si="27">G46+G57+G66+G73+G77</f>
        <v>0</v>
      </c>
      <c r="H91" s="142">
        <f t="shared" si="27"/>
        <v>0</v>
      </c>
      <c r="I91" s="142">
        <f t="shared" si="27"/>
        <v>0</v>
      </c>
      <c r="J91" s="142">
        <f t="shared" si="27"/>
        <v>0</v>
      </c>
      <c r="K91" s="143">
        <f>K46+K57+K66+K73+K77</f>
        <v>0</v>
      </c>
      <c r="L91" s="26"/>
      <c r="M91" s="224"/>
    </row>
    <row r="92" spans="1:13" s="8" customFormat="1" ht="12.75" customHeight="1" thickBot="1" x14ac:dyDescent="0.25">
      <c r="B92" s="144" t="s">
        <v>30</v>
      </c>
      <c r="C92" s="52"/>
      <c r="D92" s="53"/>
      <c r="E92" s="54"/>
      <c r="F92" s="67"/>
      <c r="G92" s="55">
        <f>IFERROR(G91/F91-1,0)</f>
        <v>0</v>
      </c>
      <c r="H92" s="55">
        <f>IFERROR(H91/G91-1,0)</f>
        <v>0</v>
      </c>
      <c r="I92" s="55">
        <f>IFERROR(I91/H91-1,0)</f>
        <v>0</v>
      </c>
      <c r="J92" s="55">
        <f>IFERROR(J91/I91-1,0)</f>
        <v>0</v>
      </c>
      <c r="K92" s="145">
        <f>IFERROR(K91/J91-1,0)</f>
        <v>0</v>
      </c>
      <c r="L92" s="26"/>
    </row>
    <row r="93" spans="1:13" ht="12.75" customHeight="1" thickTop="1" x14ac:dyDescent="0.2">
      <c r="B93" s="69"/>
      <c r="C93" s="5"/>
      <c r="D93" s="56"/>
      <c r="E93" s="57"/>
      <c r="F93" s="15"/>
      <c r="G93" s="15"/>
      <c r="H93" s="68"/>
      <c r="I93" s="68"/>
      <c r="J93" s="68"/>
      <c r="K93" s="150"/>
      <c r="L93" s="26"/>
    </row>
    <row r="94" spans="1:13" ht="12.75" customHeight="1" x14ac:dyDescent="0.2">
      <c r="B94" s="13" t="s">
        <v>129</v>
      </c>
      <c r="C94" s="50"/>
      <c r="D94" s="6"/>
      <c r="E94" s="6"/>
      <c r="F94" s="121">
        <f t="shared" ref="F94:K94" si="28">F42-F91</f>
        <v>0</v>
      </c>
      <c r="G94" s="121">
        <f t="shared" si="28"/>
        <v>0</v>
      </c>
      <c r="H94" s="121">
        <f t="shared" si="28"/>
        <v>0</v>
      </c>
      <c r="I94" s="121">
        <f t="shared" si="28"/>
        <v>0</v>
      </c>
      <c r="J94" s="121">
        <f t="shared" si="28"/>
        <v>0</v>
      </c>
      <c r="K94" s="126">
        <f t="shared" si="28"/>
        <v>0</v>
      </c>
      <c r="L94" s="26"/>
      <c r="M94" s="224"/>
    </row>
    <row r="95" spans="1:13" ht="12.75" customHeight="1" x14ac:dyDescent="0.2">
      <c r="B95" s="95" t="s">
        <v>42</v>
      </c>
      <c r="C95" s="7"/>
      <c r="D95" s="63"/>
      <c r="E95" s="64"/>
      <c r="F95" s="123">
        <f t="shared" ref="F95:K95" si="29">IFERROR(+F94/F42,0)</f>
        <v>0</v>
      </c>
      <c r="G95" s="123">
        <f t="shared" si="29"/>
        <v>0</v>
      </c>
      <c r="H95" s="123">
        <f t="shared" si="29"/>
        <v>0</v>
      </c>
      <c r="I95" s="123">
        <f t="shared" si="29"/>
        <v>0</v>
      </c>
      <c r="J95" s="123">
        <f t="shared" si="29"/>
        <v>0</v>
      </c>
      <c r="K95" s="151">
        <f t="shared" si="29"/>
        <v>0</v>
      </c>
      <c r="L95" s="26"/>
    </row>
    <row r="96" spans="1:13" ht="12.75" customHeight="1" x14ac:dyDescent="0.2">
      <c r="B96" s="94" t="s">
        <v>86</v>
      </c>
      <c r="C96" s="16"/>
      <c r="D96" s="16"/>
      <c r="E96" s="16"/>
      <c r="F96" s="122">
        <f>SUM($F$94:F94)</f>
        <v>0</v>
      </c>
      <c r="G96" s="122">
        <f>SUM($F$94:G94)</f>
        <v>0</v>
      </c>
      <c r="H96" s="122">
        <f>SUM($F$94:H94)</f>
        <v>0</v>
      </c>
      <c r="I96" s="122">
        <f>SUM($F$94:I94)</f>
        <v>0</v>
      </c>
      <c r="J96" s="122">
        <f>SUM($F$94:J94)</f>
        <v>0</v>
      </c>
      <c r="K96" s="125">
        <f>SUM($F$94:K94)</f>
        <v>0</v>
      </c>
      <c r="L96" s="26"/>
    </row>
    <row r="97" spans="2:13" ht="12.75" customHeight="1" x14ac:dyDescent="0.2">
      <c r="B97" s="98" t="s">
        <v>106</v>
      </c>
      <c r="C97" s="152"/>
      <c r="D97" s="153"/>
      <c r="E97" s="154"/>
      <c r="F97" s="155">
        <f t="shared" ref="F97:K97" si="30">IFERROR(F96/F91*365,0)</f>
        <v>0</v>
      </c>
      <c r="G97" s="155">
        <f t="shared" si="30"/>
        <v>0</v>
      </c>
      <c r="H97" s="155">
        <f t="shared" si="30"/>
        <v>0</v>
      </c>
      <c r="I97" s="155">
        <f t="shared" si="30"/>
        <v>0</v>
      </c>
      <c r="J97" s="155">
        <f t="shared" si="30"/>
        <v>0</v>
      </c>
      <c r="K97" s="156">
        <f t="shared" si="30"/>
        <v>0</v>
      </c>
      <c r="L97" s="26"/>
    </row>
    <row r="98" spans="2:13" ht="12.75" customHeight="1" x14ac:dyDescent="0.2">
      <c r="B98" s="50"/>
      <c r="C98" s="87"/>
      <c r="D98" s="88"/>
      <c r="E98" s="89"/>
      <c r="F98" s="72"/>
      <c r="G98" s="72"/>
      <c r="H98" s="72"/>
      <c r="I98" s="72"/>
      <c r="J98" s="72"/>
      <c r="K98" s="72"/>
      <c r="L98" s="26"/>
    </row>
    <row r="99" spans="2:13" ht="12.75" customHeight="1" x14ac:dyDescent="0.2">
      <c r="B99" s="118" t="s">
        <v>123</v>
      </c>
      <c r="C99" s="103"/>
      <c r="D99" s="103"/>
      <c r="E99" s="103"/>
      <c r="F99" s="103" t="str">
        <f t="shared" ref="F99:K99" si="31">+F9</f>
        <v>SY 20-21</v>
      </c>
      <c r="G99" s="103" t="str">
        <f t="shared" si="31"/>
        <v>SY 21-22</v>
      </c>
      <c r="H99" s="103" t="str">
        <f t="shared" si="31"/>
        <v>SY 22-23</v>
      </c>
      <c r="I99" s="103" t="str">
        <f t="shared" si="31"/>
        <v>SY 23-24</v>
      </c>
      <c r="J99" s="103" t="str">
        <f t="shared" si="31"/>
        <v>SY 23-24</v>
      </c>
      <c r="K99" s="104" t="str">
        <f t="shared" si="31"/>
        <v>SY 24-25</v>
      </c>
      <c r="L99" s="26"/>
      <c r="M99" s="12"/>
    </row>
    <row r="100" spans="2:13" ht="12.75" customHeight="1" x14ac:dyDescent="0.2">
      <c r="B100" s="94" t="s">
        <v>129</v>
      </c>
      <c r="C100" s="16"/>
      <c r="D100" s="6"/>
      <c r="E100" s="6"/>
      <c r="F100" s="121">
        <f t="shared" ref="F100:K100" si="32">+F94</f>
        <v>0</v>
      </c>
      <c r="G100" s="121">
        <f t="shared" si="32"/>
        <v>0</v>
      </c>
      <c r="H100" s="121">
        <f t="shared" si="32"/>
        <v>0</v>
      </c>
      <c r="I100" s="121">
        <f t="shared" si="32"/>
        <v>0</v>
      </c>
      <c r="J100" s="121">
        <f t="shared" si="32"/>
        <v>0</v>
      </c>
      <c r="K100" s="126">
        <f t="shared" si="32"/>
        <v>0</v>
      </c>
      <c r="L100" s="26"/>
    </row>
    <row r="101" spans="2:13" ht="12.75" customHeight="1" x14ac:dyDescent="0.2">
      <c r="B101" s="95" t="s">
        <v>87</v>
      </c>
      <c r="C101" s="7"/>
      <c r="D101" s="63"/>
      <c r="E101" s="64"/>
      <c r="F101" s="119">
        <f t="shared" ref="F101:K101" si="33">F59</f>
        <v>0</v>
      </c>
      <c r="G101" s="119">
        <f t="shared" si="33"/>
        <v>0</v>
      </c>
      <c r="H101" s="119">
        <f t="shared" si="33"/>
        <v>0</v>
      </c>
      <c r="I101" s="119">
        <f t="shared" si="33"/>
        <v>0</v>
      </c>
      <c r="J101" s="119">
        <f t="shared" si="33"/>
        <v>0</v>
      </c>
      <c r="K101" s="124">
        <f t="shared" si="33"/>
        <v>0</v>
      </c>
      <c r="L101" s="26"/>
    </row>
    <row r="102" spans="2:13" ht="12.75" customHeight="1" x14ac:dyDescent="0.2">
      <c r="B102" s="95" t="s">
        <v>84</v>
      </c>
      <c r="C102" s="7"/>
      <c r="D102" s="63"/>
      <c r="E102" s="64"/>
      <c r="F102" s="122">
        <f t="shared" ref="F102:K102" si="34">+F100+F101</f>
        <v>0</v>
      </c>
      <c r="G102" s="122">
        <f t="shared" si="34"/>
        <v>0</v>
      </c>
      <c r="H102" s="122">
        <f t="shared" si="34"/>
        <v>0</v>
      </c>
      <c r="I102" s="122">
        <f t="shared" si="34"/>
        <v>0</v>
      </c>
      <c r="J102" s="122">
        <f t="shared" si="34"/>
        <v>0</v>
      </c>
      <c r="K102" s="125">
        <f t="shared" si="34"/>
        <v>0</v>
      </c>
      <c r="L102" s="26"/>
    </row>
    <row r="103" spans="2:13" ht="12.75" customHeight="1" x14ac:dyDescent="0.2">
      <c r="B103" s="95" t="s">
        <v>85</v>
      </c>
      <c r="C103" s="7"/>
      <c r="D103" s="63"/>
      <c r="E103" s="64"/>
      <c r="F103" s="92">
        <f t="shared" ref="F103:K103" si="35">IFERROR(F102/F101,0)</f>
        <v>0</v>
      </c>
      <c r="G103" s="92">
        <f t="shared" si="35"/>
        <v>0</v>
      </c>
      <c r="H103" s="92">
        <f t="shared" si="35"/>
        <v>0</v>
      </c>
      <c r="I103" s="92">
        <f t="shared" si="35"/>
        <v>0</v>
      </c>
      <c r="J103" s="92">
        <f t="shared" si="35"/>
        <v>0</v>
      </c>
      <c r="K103" s="96">
        <f t="shared" si="35"/>
        <v>0</v>
      </c>
      <c r="L103" s="26"/>
    </row>
    <row r="104" spans="2:13" ht="6.75" customHeight="1" x14ac:dyDescent="0.2">
      <c r="B104" s="97"/>
      <c r="C104" s="8"/>
      <c r="D104" s="90"/>
      <c r="E104" s="91"/>
      <c r="F104" s="8"/>
      <c r="G104" s="8"/>
      <c r="H104" s="8"/>
      <c r="I104" s="8"/>
      <c r="J104" s="8"/>
      <c r="K104" s="9"/>
      <c r="L104" s="21"/>
    </row>
    <row r="105" spans="2:13" ht="12.75" customHeight="1" x14ac:dyDescent="0.2">
      <c r="B105" s="95" t="s">
        <v>43</v>
      </c>
      <c r="C105" s="7"/>
      <c r="D105" s="63"/>
      <c r="E105" s="64"/>
      <c r="F105" s="119">
        <f t="shared" ref="F105:K105" si="36">F39</f>
        <v>0</v>
      </c>
      <c r="G105" s="119">
        <f t="shared" si="36"/>
        <v>0</v>
      </c>
      <c r="H105" s="119">
        <f t="shared" si="36"/>
        <v>0</v>
      </c>
      <c r="I105" s="119">
        <f t="shared" si="36"/>
        <v>0</v>
      </c>
      <c r="J105" s="119">
        <f t="shared" si="36"/>
        <v>0</v>
      </c>
      <c r="K105" s="124">
        <f t="shared" si="36"/>
        <v>0</v>
      </c>
      <c r="L105" s="26"/>
    </row>
    <row r="106" spans="2:13" ht="12.75" customHeight="1" x14ac:dyDescent="0.2">
      <c r="B106" s="95" t="s">
        <v>90</v>
      </c>
      <c r="C106" s="7"/>
      <c r="D106" s="63"/>
      <c r="E106" s="64"/>
      <c r="F106" s="122">
        <f t="shared" ref="F106:K106" si="37">F101</f>
        <v>0</v>
      </c>
      <c r="G106" s="122">
        <f t="shared" si="37"/>
        <v>0</v>
      </c>
      <c r="H106" s="122">
        <f t="shared" si="37"/>
        <v>0</v>
      </c>
      <c r="I106" s="122">
        <f t="shared" si="37"/>
        <v>0</v>
      </c>
      <c r="J106" s="122">
        <f t="shared" si="37"/>
        <v>0</v>
      </c>
      <c r="K106" s="125">
        <f t="shared" si="37"/>
        <v>0</v>
      </c>
      <c r="L106" s="26"/>
    </row>
    <row r="107" spans="2:13" ht="12.75" customHeight="1" x14ac:dyDescent="0.2">
      <c r="B107" s="95" t="s">
        <v>91</v>
      </c>
      <c r="C107" s="7"/>
      <c r="D107" s="63"/>
      <c r="E107" s="64"/>
      <c r="F107" s="92">
        <f t="shared" ref="F107:K107" si="38">IFERROR(F105/F106,0)</f>
        <v>0</v>
      </c>
      <c r="G107" s="92">
        <f t="shared" si="38"/>
        <v>0</v>
      </c>
      <c r="H107" s="92">
        <f t="shared" si="38"/>
        <v>0</v>
      </c>
      <c r="I107" s="92">
        <f t="shared" si="38"/>
        <v>0</v>
      </c>
      <c r="J107" s="92">
        <f t="shared" si="38"/>
        <v>0</v>
      </c>
      <c r="K107" s="96">
        <f t="shared" si="38"/>
        <v>0</v>
      </c>
      <c r="L107" s="26"/>
    </row>
    <row r="108" spans="2:13" ht="6.75" customHeight="1" x14ac:dyDescent="0.2">
      <c r="B108" s="95"/>
      <c r="C108" s="7"/>
      <c r="D108" s="63"/>
      <c r="E108" s="64"/>
      <c r="F108" s="92"/>
      <c r="G108" s="92"/>
      <c r="H108" s="92"/>
      <c r="I108" s="92"/>
      <c r="J108" s="92"/>
      <c r="K108" s="96"/>
      <c r="L108" s="26"/>
    </row>
    <row r="109" spans="2:13" ht="12.75" customHeight="1" x14ac:dyDescent="0.2">
      <c r="B109" s="95" t="s">
        <v>136</v>
      </c>
      <c r="C109" s="7"/>
      <c r="D109" s="63"/>
      <c r="E109" s="64"/>
      <c r="F109" s="122">
        <f>+F31+F34+F37+F38+F39</f>
        <v>0</v>
      </c>
      <c r="G109" s="122">
        <f t="shared" ref="G109:K109" si="39">+G31+G34+G37+G38+G39</f>
        <v>0</v>
      </c>
      <c r="H109" s="122">
        <f t="shared" si="39"/>
        <v>0</v>
      </c>
      <c r="I109" s="122">
        <f t="shared" si="39"/>
        <v>0</v>
      </c>
      <c r="J109" s="122">
        <f t="shared" si="39"/>
        <v>0</v>
      </c>
      <c r="K109" s="125">
        <f t="shared" si="39"/>
        <v>0</v>
      </c>
      <c r="L109" s="26"/>
    </row>
    <row r="110" spans="2:13" ht="12.75" customHeight="1" x14ac:dyDescent="0.2">
      <c r="B110" s="95" t="s">
        <v>121</v>
      </c>
      <c r="C110" s="7"/>
      <c r="D110" s="63"/>
      <c r="E110" s="64"/>
      <c r="F110" s="213">
        <f>IFERROR(F59/F109,0)</f>
        <v>0</v>
      </c>
      <c r="G110" s="213">
        <f>IFERROR(G59/G109,0)</f>
        <v>0</v>
      </c>
      <c r="H110" s="213">
        <f>IFERROR(H59/H109,0)</f>
        <v>0</v>
      </c>
      <c r="I110" s="213">
        <f t="shared" ref="I110:K110" si="40">IFERROR(I59/I109,0)</f>
        <v>0</v>
      </c>
      <c r="J110" s="213">
        <f t="shared" si="40"/>
        <v>0</v>
      </c>
      <c r="K110" s="214">
        <f t="shared" si="40"/>
        <v>0</v>
      </c>
      <c r="L110" s="26"/>
    </row>
    <row r="111" spans="2:13" ht="12.75" customHeight="1" x14ac:dyDescent="0.2">
      <c r="B111" s="98" t="s">
        <v>122</v>
      </c>
      <c r="C111" s="99"/>
      <c r="D111" s="100"/>
      <c r="E111" s="101"/>
      <c r="F111" s="215">
        <f t="shared" ref="F111:K111" si="41">IFERROR(+F59/F42,0)</f>
        <v>0</v>
      </c>
      <c r="G111" s="215">
        <f t="shared" si="41"/>
        <v>0</v>
      </c>
      <c r="H111" s="215">
        <f t="shared" si="41"/>
        <v>0</v>
      </c>
      <c r="I111" s="215">
        <f t="shared" si="41"/>
        <v>0</v>
      </c>
      <c r="J111" s="215">
        <f t="shared" si="41"/>
        <v>0</v>
      </c>
      <c r="K111" s="221">
        <f t="shared" si="41"/>
        <v>0</v>
      </c>
      <c r="L111" s="26"/>
    </row>
    <row r="112" spans="2:13" ht="12.75" customHeight="1" x14ac:dyDescent="0.2">
      <c r="B112" s="50"/>
      <c r="C112" s="7"/>
      <c r="D112" s="63"/>
      <c r="E112" s="64"/>
      <c r="F112" s="92"/>
      <c r="G112" s="92"/>
      <c r="H112" s="92"/>
      <c r="I112" s="92"/>
      <c r="J112" s="92"/>
      <c r="K112" s="92"/>
      <c r="L112" s="26"/>
    </row>
    <row r="113" spans="1:13" ht="12.75" customHeight="1" x14ac:dyDescent="0.2">
      <c r="A113" s="69"/>
      <c r="B113" s="37"/>
      <c r="C113" s="34"/>
      <c r="D113" s="70"/>
      <c r="E113" s="71"/>
      <c r="F113" s="72"/>
      <c r="G113" s="72"/>
      <c r="H113" s="72"/>
      <c r="I113" s="72"/>
      <c r="J113" s="72"/>
      <c r="K113" s="72"/>
      <c r="L113" s="26"/>
    </row>
    <row r="114" spans="1:13" ht="12.75" customHeight="1" x14ac:dyDescent="0.2">
      <c r="B114" s="118" t="s">
        <v>92</v>
      </c>
      <c r="C114" s="103"/>
      <c r="D114" s="103"/>
      <c r="E114" s="103"/>
      <c r="F114" s="103" t="str">
        <f>+F9</f>
        <v>SY 20-21</v>
      </c>
      <c r="G114" s="103" t="s">
        <v>10</v>
      </c>
      <c r="H114" s="103" t="str">
        <f>+H9</f>
        <v>SY 22-23</v>
      </c>
      <c r="I114" s="103" t="str">
        <f>+I9</f>
        <v>SY 23-24</v>
      </c>
      <c r="J114" s="103" t="str">
        <f>+J9</f>
        <v>SY 23-24</v>
      </c>
      <c r="K114" s="104" t="str">
        <f>+K9</f>
        <v>SY 24-25</v>
      </c>
      <c r="L114" s="26"/>
      <c r="M114" s="12"/>
    </row>
    <row r="115" spans="1:13" ht="12.75" customHeight="1" x14ac:dyDescent="0.2">
      <c r="B115" s="13" t="s">
        <v>93</v>
      </c>
      <c r="C115" s="6"/>
      <c r="D115" s="6"/>
      <c r="E115" s="6"/>
      <c r="F115" s="6"/>
      <c r="G115" s="6"/>
      <c r="H115" s="6"/>
      <c r="I115" s="6"/>
      <c r="J115" s="6"/>
      <c r="K115" s="117"/>
      <c r="L115" s="26"/>
    </row>
    <row r="116" spans="1:13" ht="12.75" customHeight="1" x14ac:dyDescent="0.2">
      <c r="B116" s="95" t="s">
        <v>89</v>
      </c>
      <c r="C116" s="37"/>
      <c r="D116" s="38"/>
      <c r="E116" s="39"/>
      <c r="F116" s="81">
        <f t="shared" ref="F116:K116" si="42">IFERROR(+F94/F42,0)</f>
        <v>0</v>
      </c>
      <c r="G116" s="81">
        <f t="shared" si="42"/>
        <v>0</v>
      </c>
      <c r="H116" s="81">
        <f t="shared" si="42"/>
        <v>0</v>
      </c>
      <c r="I116" s="81">
        <f t="shared" si="42"/>
        <v>0</v>
      </c>
      <c r="J116" s="81">
        <f t="shared" si="42"/>
        <v>0</v>
      </c>
      <c r="K116" s="106">
        <f t="shared" si="42"/>
        <v>0</v>
      </c>
      <c r="L116" s="26"/>
    </row>
    <row r="117" spans="1:13" ht="12.75" customHeight="1" x14ac:dyDescent="0.2">
      <c r="B117" s="69" t="s">
        <v>115</v>
      </c>
      <c r="C117" s="49"/>
      <c r="D117" s="79"/>
      <c r="E117" s="80"/>
      <c r="F117" s="81">
        <f t="shared" ref="F117:K117" si="43">IFERROR((F47+F66)/F42,0)</f>
        <v>0</v>
      </c>
      <c r="G117" s="81">
        <f t="shared" si="43"/>
        <v>0</v>
      </c>
      <c r="H117" s="81">
        <f t="shared" si="43"/>
        <v>0</v>
      </c>
      <c r="I117" s="81">
        <f t="shared" si="43"/>
        <v>0</v>
      </c>
      <c r="J117" s="81">
        <f t="shared" si="43"/>
        <v>0</v>
      </c>
      <c r="K117" s="106">
        <f t="shared" si="43"/>
        <v>0</v>
      </c>
      <c r="L117" s="21"/>
    </row>
    <row r="118" spans="1:13" ht="12.75" customHeight="1" x14ac:dyDescent="0.2">
      <c r="B118" s="69" t="s">
        <v>116</v>
      </c>
      <c r="C118" s="49"/>
      <c r="D118" s="79"/>
      <c r="E118" s="80"/>
      <c r="F118" s="81">
        <f t="shared" ref="F118:K118" si="44">IFERROR(+F73/F42,0)</f>
        <v>0</v>
      </c>
      <c r="G118" s="81">
        <f t="shared" si="44"/>
        <v>0</v>
      </c>
      <c r="H118" s="81">
        <f t="shared" si="44"/>
        <v>0</v>
      </c>
      <c r="I118" s="81">
        <f t="shared" si="44"/>
        <v>0</v>
      </c>
      <c r="J118" s="81">
        <f t="shared" si="44"/>
        <v>0</v>
      </c>
      <c r="K118" s="106">
        <f t="shared" si="44"/>
        <v>0</v>
      </c>
      <c r="L118" s="21"/>
    </row>
    <row r="119" spans="1:13" ht="12.75" customHeight="1" x14ac:dyDescent="0.2">
      <c r="B119" s="95" t="s">
        <v>117</v>
      </c>
      <c r="C119" s="37"/>
      <c r="D119" s="38"/>
      <c r="E119" s="39"/>
      <c r="F119" s="81">
        <f t="shared" ref="F119:K119" si="45">IFERROR(F57/F42,0)</f>
        <v>0</v>
      </c>
      <c r="G119" s="81">
        <f t="shared" si="45"/>
        <v>0</v>
      </c>
      <c r="H119" s="81">
        <f t="shared" si="45"/>
        <v>0</v>
      </c>
      <c r="I119" s="81">
        <f t="shared" si="45"/>
        <v>0</v>
      </c>
      <c r="J119" s="81">
        <f t="shared" si="45"/>
        <v>0</v>
      </c>
      <c r="K119" s="106">
        <f t="shared" si="45"/>
        <v>0</v>
      </c>
      <c r="L119" s="21"/>
      <c r="M119" s="220"/>
    </row>
    <row r="120" spans="1:13" ht="12.75" customHeight="1" x14ac:dyDescent="0.2">
      <c r="B120" s="95" t="s">
        <v>118</v>
      </c>
      <c r="C120" s="37"/>
      <c r="D120" s="38"/>
      <c r="E120" s="39"/>
      <c r="F120" s="81">
        <f t="shared" ref="F120:K120" si="46">IFERROR((F77+F52)/F42,0)</f>
        <v>0</v>
      </c>
      <c r="G120" s="81">
        <f t="shared" si="46"/>
        <v>0</v>
      </c>
      <c r="H120" s="81">
        <f t="shared" si="46"/>
        <v>0</v>
      </c>
      <c r="I120" s="81">
        <f t="shared" si="46"/>
        <v>0</v>
      </c>
      <c r="J120" s="81">
        <f t="shared" si="46"/>
        <v>0</v>
      </c>
      <c r="K120" s="106">
        <f t="shared" si="46"/>
        <v>0</v>
      </c>
      <c r="L120" s="26"/>
    </row>
    <row r="121" spans="1:13" ht="12.75" customHeight="1" x14ac:dyDescent="0.2">
      <c r="B121" s="107" t="s">
        <v>88</v>
      </c>
      <c r="C121" s="34"/>
      <c r="D121" s="70"/>
      <c r="E121" s="71"/>
      <c r="F121" s="75">
        <f>SUM(F116:F120)</f>
        <v>0</v>
      </c>
      <c r="G121" s="75">
        <f t="shared" ref="G121:K121" si="47">SUM(G116:G120)</f>
        <v>0</v>
      </c>
      <c r="H121" s="75">
        <f t="shared" si="47"/>
        <v>0</v>
      </c>
      <c r="I121" s="75">
        <f t="shared" si="47"/>
        <v>0</v>
      </c>
      <c r="J121" s="75">
        <f t="shared" si="47"/>
        <v>0</v>
      </c>
      <c r="K121" s="108">
        <f t="shared" si="47"/>
        <v>0</v>
      </c>
      <c r="L121" s="26"/>
    </row>
    <row r="122" spans="1:13" ht="6.75" customHeight="1" x14ac:dyDescent="0.2">
      <c r="B122" s="112"/>
      <c r="C122" s="36"/>
      <c r="D122" s="47"/>
      <c r="E122" s="48"/>
      <c r="F122" s="78"/>
      <c r="G122" s="78"/>
      <c r="H122" s="78"/>
      <c r="I122" s="78"/>
      <c r="J122" s="78"/>
      <c r="K122" s="111"/>
      <c r="L122" s="26"/>
    </row>
    <row r="123" spans="1:13" ht="12.75" customHeight="1" x14ac:dyDescent="0.2">
      <c r="B123" s="107" t="s">
        <v>94</v>
      </c>
      <c r="C123" s="37"/>
      <c r="D123" s="38"/>
      <c r="E123" s="39"/>
      <c r="F123" s="39"/>
      <c r="G123" s="39"/>
      <c r="H123" s="39"/>
      <c r="I123" s="39"/>
      <c r="J123" s="39"/>
      <c r="K123" s="113"/>
      <c r="L123" s="26"/>
    </row>
    <row r="124" spans="1:13" ht="12.75" customHeight="1" x14ac:dyDescent="0.2">
      <c r="B124" s="69" t="s">
        <v>128</v>
      </c>
      <c r="C124" s="37"/>
      <c r="D124" s="38"/>
      <c r="E124" s="39"/>
      <c r="F124" s="74">
        <f>IFERROR((F31+F32)/F42,0)</f>
        <v>0</v>
      </c>
      <c r="G124" s="74">
        <f t="shared" ref="G124:K124" si="48">IFERROR((G31+G32)/G42,0)</f>
        <v>0</v>
      </c>
      <c r="H124" s="74">
        <f t="shared" si="48"/>
        <v>0</v>
      </c>
      <c r="I124" s="74">
        <f t="shared" si="48"/>
        <v>0</v>
      </c>
      <c r="J124" s="74">
        <f t="shared" si="48"/>
        <v>0</v>
      </c>
      <c r="K124" s="110">
        <f t="shared" si="48"/>
        <v>0</v>
      </c>
      <c r="L124" s="26"/>
    </row>
    <row r="125" spans="1:13" ht="12.75" customHeight="1" x14ac:dyDescent="0.2">
      <c r="B125" s="69" t="s">
        <v>120</v>
      </c>
      <c r="C125" s="37"/>
      <c r="D125" s="38"/>
      <c r="E125" s="39"/>
      <c r="F125" s="74">
        <f>IFERROR(+F33/F42,0)</f>
        <v>0</v>
      </c>
      <c r="G125" s="74">
        <f t="shared" ref="G125:K125" si="49">IFERROR(+G33/G42,0)</f>
        <v>0</v>
      </c>
      <c r="H125" s="74">
        <f t="shared" si="49"/>
        <v>0</v>
      </c>
      <c r="I125" s="74">
        <f t="shared" si="49"/>
        <v>0</v>
      </c>
      <c r="J125" s="74">
        <f t="shared" si="49"/>
        <v>0</v>
      </c>
      <c r="K125" s="110">
        <f t="shared" si="49"/>
        <v>0</v>
      </c>
      <c r="L125" s="26"/>
    </row>
    <row r="126" spans="1:13" ht="12.75" customHeight="1" x14ac:dyDescent="0.2">
      <c r="B126" s="69" t="s">
        <v>47</v>
      </c>
      <c r="C126" s="37"/>
      <c r="D126" s="38"/>
      <c r="E126" s="39"/>
      <c r="F126" s="74">
        <f t="shared" ref="F126:K126" si="50">IFERROR(F36/F42,0)</f>
        <v>0</v>
      </c>
      <c r="G126" s="74">
        <f t="shared" si="50"/>
        <v>0</v>
      </c>
      <c r="H126" s="74">
        <f t="shared" si="50"/>
        <v>0</v>
      </c>
      <c r="I126" s="74">
        <f t="shared" si="50"/>
        <v>0</v>
      </c>
      <c r="J126" s="74">
        <f t="shared" si="50"/>
        <v>0</v>
      </c>
      <c r="K126" s="110">
        <f t="shared" si="50"/>
        <v>0</v>
      </c>
      <c r="L126" s="26"/>
    </row>
    <row r="127" spans="1:13" ht="12.75" customHeight="1" x14ac:dyDescent="0.2">
      <c r="B127" s="69" t="s">
        <v>119</v>
      </c>
      <c r="C127" s="37"/>
      <c r="D127" s="38"/>
      <c r="E127" s="39"/>
      <c r="F127" s="74">
        <f t="shared" ref="F127:K127" si="51">IFERROR(F39/F42,0)</f>
        <v>0</v>
      </c>
      <c r="G127" s="74">
        <f t="shared" si="51"/>
        <v>0</v>
      </c>
      <c r="H127" s="74">
        <f t="shared" si="51"/>
        <v>0</v>
      </c>
      <c r="I127" s="74">
        <f t="shared" si="51"/>
        <v>0</v>
      </c>
      <c r="J127" s="74">
        <f t="shared" si="51"/>
        <v>0</v>
      </c>
      <c r="K127" s="110">
        <f t="shared" si="51"/>
        <v>0</v>
      </c>
      <c r="L127" s="26"/>
    </row>
    <row r="128" spans="1:13" ht="12.75" customHeight="1" x14ac:dyDescent="0.2">
      <c r="B128" s="69" t="s">
        <v>49</v>
      </c>
      <c r="C128" s="37"/>
      <c r="D128" s="38"/>
      <c r="E128" s="39"/>
      <c r="F128" s="74">
        <f>IFERROR((F40+F41)/F42,0)</f>
        <v>0</v>
      </c>
      <c r="G128" s="74">
        <f t="shared" ref="G128:K128" si="52">IFERROR((G40+G41)/G42,0)</f>
        <v>0</v>
      </c>
      <c r="H128" s="74">
        <f t="shared" si="52"/>
        <v>0</v>
      </c>
      <c r="I128" s="74">
        <f t="shared" si="52"/>
        <v>0</v>
      </c>
      <c r="J128" s="74">
        <f t="shared" si="52"/>
        <v>0</v>
      </c>
      <c r="K128" s="110">
        <f t="shared" si="52"/>
        <v>0</v>
      </c>
      <c r="L128" s="26"/>
    </row>
    <row r="129" spans="2:12" ht="12.75" customHeight="1" x14ac:dyDescent="0.2">
      <c r="B129" s="114" t="s">
        <v>44</v>
      </c>
      <c r="C129" s="41"/>
      <c r="D129" s="42"/>
      <c r="E129" s="43"/>
      <c r="F129" s="115">
        <f t="shared" ref="F129:K129" si="53">SUM(F124:F128)</f>
        <v>0</v>
      </c>
      <c r="G129" s="115">
        <f t="shared" si="53"/>
        <v>0</v>
      </c>
      <c r="H129" s="115">
        <f t="shared" si="53"/>
        <v>0</v>
      </c>
      <c r="I129" s="115">
        <f t="shared" si="53"/>
        <v>0</v>
      </c>
      <c r="J129" s="115">
        <f t="shared" si="53"/>
        <v>0</v>
      </c>
      <c r="K129" s="116">
        <f t="shared" si="53"/>
        <v>0</v>
      </c>
      <c r="L129" s="26"/>
    </row>
    <row r="130" spans="2:12" ht="12.75" customHeight="1" x14ac:dyDescent="0.2">
      <c r="B130" s="34"/>
      <c r="C130" s="34"/>
      <c r="D130" s="70"/>
      <c r="E130" s="71"/>
      <c r="F130" s="75"/>
      <c r="G130" s="75"/>
      <c r="H130" s="75"/>
      <c r="I130" s="75"/>
      <c r="J130" s="75"/>
      <c r="K130" s="75"/>
      <c r="L130" s="26"/>
    </row>
    <row r="131" spans="2:12" ht="12.75" customHeight="1" x14ac:dyDescent="0.2">
      <c r="B131" s="34"/>
      <c r="C131" s="157" t="s">
        <v>95</v>
      </c>
      <c r="D131" s="158"/>
      <c r="E131" s="159"/>
      <c r="F131" s="160"/>
      <c r="G131" s="160"/>
      <c r="H131" s="160"/>
      <c r="I131" s="160"/>
      <c r="J131" s="160"/>
      <c r="K131" s="161"/>
      <c r="L131" s="26"/>
    </row>
    <row r="132" spans="2:12" s="82" customFormat="1" ht="12.75" customHeight="1" outlineLevel="1" x14ac:dyDescent="0.2">
      <c r="C132" s="162" t="s">
        <v>99</v>
      </c>
      <c r="D132" s="45"/>
      <c r="E132" s="163"/>
      <c r="F132" s="197">
        <v>0</v>
      </c>
      <c r="G132" s="198">
        <v>0</v>
      </c>
      <c r="H132" s="198">
        <v>0</v>
      </c>
      <c r="I132" s="198">
        <v>0</v>
      </c>
      <c r="J132" s="198">
        <v>0</v>
      </c>
      <c r="K132" s="199">
        <v>0</v>
      </c>
    </row>
    <row r="133" spans="2:12" s="82" customFormat="1" ht="12.75" customHeight="1" outlineLevel="1" x14ac:dyDescent="0.2">
      <c r="C133" s="162" t="s">
        <v>100</v>
      </c>
      <c r="D133" s="45"/>
      <c r="E133" s="163"/>
      <c r="F133" s="200">
        <v>0</v>
      </c>
      <c r="G133" s="201">
        <v>0</v>
      </c>
      <c r="H133" s="201">
        <v>0</v>
      </c>
      <c r="I133" s="201">
        <v>0</v>
      </c>
      <c r="J133" s="201">
        <v>0</v>
      </c>
      <c r="K133" s="202">
        <v>0</v>
      </c>
    </row>
    <row r="134" spans="2:12" s="82" customFormat="1" ht="12.75" customHeight="1" outlineLevel="1" x14ac:dyDescent="0.2">
      <c r="C134" s="2" t="s">
        <v>45</v>
      </c>
      <c r="D134" s="45"/>
      <c r="E134" s="163"/>
      <c r="F134" s="164">
        <f t="shared" ref="F134:K134" si="54">IFERROR(F24/F133,0)</f>
        <v>0</v>
      </c>
      <c r="G134" s="164">
        <f t="shared" si="54"/>
        <v>0</v>
      </c>
      <c r="H134" s="164">
        <f t="shared" si="54"/>
        <v>0</v>
      </c>
      <c r="I134" s="164">
        <f t="shared" si="54"/>
        <v>0</v>
      </c>
      <c r="J134" s="164">
        <f t="shared" si="54"/>
        <v>0</v>
      </c>
      <c r="K134" s="165">
        <f t="shared" si="54"/>
        <v>0</v>
      </c>
      <c r="L134" s="85"/>
    </row>
    <row r="135" spans="2:12" s="82" customFormat="1" ht="12.75" customHeight="1" outlineLevel="1" x14ac:dyDescent="0.2">
      <c r="C135" s="10" t="s">
        <v>46</v>
      </c>
      <c r="D135" s="166"/>
      <c r="E135" s="167"/>
      <c r="F135" s="168">
        <f t="shared" ref="F135:K135" si="55">IFERROR(F24/F132,0)</f>
        <v>0</v>
      </c>
      <c r="G135" s="168">
        <f t="shared" si="55"/>
        <v>0</v>
      </c>
      <c r="H135" s="168">
        <f t="shared" si="55"/>
        <v>0</v>
      </c>
      <c r="I135" s="168">
        <f t="shared" si="55"/>
        <v>0</v>
      </c>
      <c r="J135" s="168">
        <f t="shared" si="55"/>
        <v>0</v>
      </c>
      <c r="K135" s="169">
        <f t="shared" si="55"/>
        <v>0</v>
      </c>
    </row>
    <row r="136" spans="2:12" s="82" customFormat="1" ht="12.75" customHeight="1" outlineLevel="1" x14ac:dyDescent="0.2">
      <c r="D136" s="83"/>
      <c r="E136" s="84"/>
      <c r="J136" s="46"/>
    </row>
    <row r="137" spans="2:12" ht="12.75" customHeight="1" x14ac:dyDescent="0.2">
      <c r="B137" s="34"/>
      <c r="C137" s="34"/>
      <c r="D137" s="45"/>
      <c r="E137" s="46" t="s">
        <v>83</v>
      </c>
      <c r="F137" s="46">
        <v>0</v>
      </c>
      <c r="G137" s="46">
        <v>1</v>
      </c>
      <c r="H137" s="46">
        <v>2</v>
      </c>
      <c r="I137" s="46">
        <v>3</v>
      </c>
      <c r="J137" s="46">
        <v>4</v>
      </c>
      <c r="K137" s="46">
        <v>5</v>
      </c>
      <c r="L137" s="26"/>
    </row>
    <row r="138" spans="2:12" x14ac:dyDescent="0.2">
      <c r="J138" s="3"/>
      <c r="K138" s="1"/>
      <c r="L138" s="26"/>
    </row>
    <row r="139" spans="2:12" x14ac:dyDescent="0.2">
      <c r="J139" s="3"/>
      <c r="K139" s="1"/>
      <c r="L139" s="21"/>
    </row>
    <row r="140" spans="2:12" x14ac:dyDescent="0.2">
      <c r="J140" s="3"/>
      <c r="K140" s="1"/>
      <c r="L140" s="21"/>
    </row>
    <row r="141" spans="2:12" x14ac:dyDescent="0.2">
      <c r="J141" s="3"/>
      <c r="K141" s="1"/>
      <c r="L141" s="21"/>
    </row>
    <row r="142" spans="2:12" x14ac:dyDescent="0.2">
      <c r="J142" s="3"/>
      <c r="K142" s="1"/>
      <c r="L142" s="26"/>
    </row>
    <row r="143" spans="2:12" x14ac:dyDescent="0.2">
      <c r="C143" s="222"/>
      <c r="J143" s="3"/>
      <c r="K143" s="1"/>
      <c r="L143" s="21"/>
    </row>
    <row r="144" spans="2:12" x14ac:dyDescent="0.2">
      <c r="J144" s="3"/>
      <c r="K144" s="1"/>
      <c r="L144" s="21"/>
    </row>
    <row r="145" spans="10:12" x14ac:dyDescent="0.2">
      <c r="J145" s="3"/>
      <c r="K145" s="1"/>
      <c r="L145" s="21"/>
    </row>
    <row r="146" spans="10:12" x14ac:dyDescent="0.2">
      <c r="J146" s="3"/>
      <c r="K146" s="1"/>
      <c r="L146" s="26"/>
    </row>
    <row r="147" spans="10:12" x14ac:dyDescent="0.2">
      <c r="J147" s="3"/>
      <c r="K147" s="1"/>
      <c r="L147" s="26"/>
    </row>
    <row r="148" spans="10:12" x14ac:dyDescent="0.2">
      <c r="J148" s="3"/>
      <c r="K148" s="1"/>
      <c r="L148" s="21"/>
    </row>
    <row r="149" spans="10:12" x14ac:dyDescent="0.2">
      <c r="J149" s="3"/>
      <c r="K149" s="1"/>
      <c r="L149" s="21"/>
    </row>
    <row r="150" spans="10:12" x14ac:dyDescent="0.2">
      <c r="J150" s="3"/>
      <c r="K150" s="1"/>
      <c r="L150" s="21"/>
    </row>
    <row r="151" spans="10:12" x14ac:dyDescent="0.2">
      <c r="J151" s="3"/>
      <c r="K151" s="1"/>
      <c r="L151" s="26"/>
    </row>
    <row r="152" spans="10:12" x14ac:dyDescent="0.2">
      <c r="J152" s="3"/>
      <c r="K152" s="1"/>
      <c r="L152" s="26"/>
    </row>
    <row r="153" spans="10:12" x14ac:dyDescent="0.2">
      <c r="J153" s="3"/>
      <c r="K153" s="1"/>
      <c r="L153" s="26"/>
    </row>
    <row r="154" spans="10:12" x14ac:dyDescent="0.2">
      <c r="J154" s="3"/>
      <c r="K154" s="1"/>
      <c r="L154" s="26"/>
    </row>
    <row r="155" spans="10:12" x14ac:dyDescent="0.2">
      <c r="J155" s="3"/>
      <c r="K155" s="1"/>
      <c r="L155" s="26"/>
    </row>
    <row r="156" spans="10:12" x14ac:dyDescent="0.2">
      <c r="J156" s="3"/>
      <c r="K156" s="1"/>
      <c r="L156" s="26"/>
    </row>
    <row r="157" spans="10:12" x14ac:dyDescent="0.2">
      <c r="J157" s="3"/>
      <c r="K157" s="1"/>
      <c r="L157" s="26"/>
    </row>
    <row r="158" spans="10:12" x14ac:dyDescent="0.2">
      <c r="J158" s="3"/>
      <c r="K158" s="1"/>
      <c r="L158" s="21"/>
    </row>
    <row r="159" spans="10:12" x14ac:dyDescent="0.2">
      <c r="J159" s="3"/>
      <c r="K159" s="1"/>
      <c r="L159" s="21"/>
    </row>
    <row r="160" spans="10:12" x14ac:dyDescent="0.2">
      <c r="J160" s="3"/>
      <c r="K160" s="1"/>
      <c r="L160" s="21"/>
    </row>
    <row r="161" spans="10:12" x14ac:dyDescent="0.2">
      <c r="J161" s="3"/>
      <c r="K161" s="1"/>
      <c r="L161" s="26"/>
    </row>
    <row r="162" spans="10:12" x14ac:dyDescent="0.2">
      <c r="J162" s="3"/>
      <c r="K162" s="1"/>
      <c r="L162" s="26"/>
    </row>
    <row r="163" spans="10:12" x14ac:dyDescent="0.2">
      <c r="J163" s="3"/>
      <c r="K163" s="1"/>
      <c r="L163" s="26"/>
    </row>
    <row r="164" spans="10:12" x14ac:dyDescent="0.2">
      <c r="J164" s="3"/>
      <c r="K164" s="1"/>
      <c r="L164" s="26"/>
    </row>
    <row r="165" spans="10:12" x14ac:dyDescent="0.2">
      <c r="J165" s="3"/>
      <c r="K165" s="1"/>
      <c r="L165" s="26"/>
    </row>
    <row r="166" spans="10:12" x14ac:dyDescent="0.2">
      <c r="J166" s="3"/>
      <c r="K166" s="1"/>
      <c r="L166" s="21"/>
    </row>
    <row r="167" spans="10:12" x14ac:dyDescent="0.2">
      <c r="J167" s="3"/>
      <c r="K167" s="1"/>
      <c r="L167" s="21"/>
    </row>
    <row r="168" spans="10:12" x14ac:dyDescent="0.2">
      <c r="J168" s="3"/>
      <c r="K168" s="1"/>
      <c r="L168" s="21"/>
    </row>
    <row r="169" spans="10:12" x14ac:dyDescent="0.2">
      <c r="J169" s="3"/>
      <c r="K169" s="1"/>
      <c r="L169" s="26"/>
    </row>
    <row r="170" spans="10:12" x14ac:dyDescent="0.2">
      <c r="J170" s="3"/>
      <c r="K170" s="1"/>
      <c r="L170" s="26"/>
    </row>
    <row r="171" spans="10:12" x14ac:dyDescent="0.2">
      <c r="J171" s="3"/>
      <c r="K171" s="1"/>
      <c r="L171" s="26"/>
    </row>
    <row r="172" spans="10:12" x14ac:dyDescent="0.2">
      <c r="J172" s="3"/>
      <c r="K172" s="1"/>
      <c r="L172" s="26"/>
    </row>
    <row r="173" spans="10:12" x14ac:dyDescent="0.2">
      <c r="J173" s="3"/>
      <c r="K173" s="1"/>
      <c r="L173" s="26"/>
    </row>
    <row r="174" spans="10:12" x14ac:dyDescent="0.2">
      <c r="J174" s="3"/>
      <c r="K174" s="1"/>
      <c r="L174" s="26"/>
    </row>
    <row r="175" spans="10:12" x14ac:dyDescent="0.2">
      <c r="J175" s="3"/>
      <c r="K175" s="1"/>
      <c r="L175" s="21"/>
    </row>
    <row r="176" spans="10:12" x14ac:dyDescent="0.2">
      <c r="J176" s="3"/>
      <c r="K176" s="1"/>
      <c r="L176" s="21"/>
    </row>
    <row r="177" spans="10:12" x14ac:dyDescent="0.2">
      <c r="J177" s="3"/>
      <c r="K177" s="1"/>
      <c r="L177" s="21"/>
    </row>
    <row r="178" spans="10:12" x14ac:dyDescent="0.2">
      <c r="J178" s="3"/>
      <c r="K178" s="1"/>
      <c r="L178" s="26"/>
    </row>
    <row r="179" spans="10:12" x14ac:dyDescent="0.2">
      <c r="J179" s="3"/>
      <c r="K179" s="1"/>
      <c r="L179" s="26"/>
    </row>
    <row r="180" spans="10:12" x14ac:dyDescent="0.2">
      <c r="J180" s="3"/>
      <c r="K180" s="1"/>
      <c r="L180" s="26"/>
    </row>
    <row r="181" spans="10:12" x14ac:dyDescent="0.2">
      <c r="J181" s="3"/>
      <c r="K181" s="1"/>
      <c r="L181" s="26"/>
    </row>
    <row r="182" spans="10:12" x14ac:dyDescent="0.2">
      <c r="J182" s="3"/>
      <c r="K182" s="1"/>
      <c r="L182" s="26"/>
    </row>
    <row r="183" spans="10:12" x14ac:dyDescent="0.2">
      <c r="J183" s="3"/>
      <c r="K183" s="1"/>
      <c r="L183" s="26"/>
    </row>
    <row r="184" spans="10:12" x14ac:dyDescent="0.2">
      <c r="J184" s="3"/>
      <c r="K184" s="1"/>
      <c r="L184" s="26"/>
    </row>
    <row r="185" spans="10:12" x14ac:dyDescent="0.2">
      <c r="J185" s="3"/>
      <c r="K185" s="1"/>
      <c r="L185" s="26"/>
    </row>
    <row r="186" spans="10:12" x14ac:dyDescent="0.2">
      <c r="J186" s="3"/>
      <c r="K186" s="1"/>
      <c r="L186" s="26"/>
    </row>
    <row r="187" spans="10:12" x14ac:dyDescent="0.2">
      <c r="J187" s="3"/>
      <c r="K187" s="1"/>
      <c r="L187" s="26"/>
    </row>
    <row r="188" spans="10:12" x14ac:dyDescent="0.2">
      <c r="J188" s="3"/>
      <c r="K188" s="1"/>
      <c r="L188" s="26"/>
    </row>
    <row r="189" spans="10:12" x14ac:dyDescent="0.2">
      <c r="J189" s="3"/>
      <c r="K189" s="1"/>
      <c r="L189" s="26"/>
    </row>
    <row r="190" spans="10:12" x14ac:dyDescent="0.2">
      <c r="J190" s="3"/>
      <c r="K190" s="1"/>
      <c r="L190" s="26"/>
    </row>
    <row r="191" spans="10:12" x14ac:dyDescent="0.2">
      <c r="J191" s="3"/>
      <c r="K191" s="1"/>
      <c r="L191" s="26"/>
    </row>
    <row r="192" spans="10:12" x14ac:dyDescent="0.2">
      <c r="J192" s="3"/>
      <c r="K192" s="1"/>
      <c r="L192" s="26"/>
    </row>
    <row r="193" spans="10:12" x14ac:dyDescent="0.2">
      <c r="J193" s="3"/>
      <c r="K193" s="1"/>
      <c r="L193" s="26"/>
    </row>
    <row r="194" spans="10:12" x14ac:dyDescent="0.2">
      <c r="J194" s="3"/>
      <c r="K194" s="1"/>
      <c r="L194" s="26"/>
    </row>
    <row r="195" spans="10:12" x14ac:dyDescent="0.2">
      <c r="J195" s="3"/>
      <c r="K195" s="1"/>
      <c r="L195" s="26"/>
    </row>
    <row r="196" spans="10:12" x14ac:dyDescent="0.2">
      <c r="J196" s="3"/>
      <c r="K196" s="1"/>
      <c r="L196" s="26"/>
    </row>
    <row r="197" spans="10:12" x14ac:dyDescent="0.2">
      <c r="J197" s="3"/>
      <c r="K197" s="1"/>
      <c r="L197" s="26"/>
    </row>
    <row r="198" spans="10:12" x14ac:dyDescent="0.2">
      <c r="J198" s="3"/>
      <c r="K198" s="1"/>
      <c r="L198" s="26"/>
    </row>
    <row r="199" spans="10:12" x14ac:dyDescent="0.2">
      <c r="J199" s="3"/>
      <c r="K199" s="1"/>
      <c r="L199" s="26"/>
    </row>
    <row r="200" spans="10:12" x14ac:dyDescent="0.2">
      <c r="J200" s="3"/>
      <c r="K200" s="1"/>
      <c r="L200" s="26"/>
    </row>
    <row r="201" spans="10:12" x14ac:dyDescent="0.2">
      <c r="J201" s="3"/>
      <c r="K201" s="1"/>
      <c r="L201" s="26"/>
    </row>
    <row r="202" spans="10:12" x14ac:dyDescent="0.2">
      <c r="J202" s="3"/>
      <c r="K202" s="1"/>
      <c r="L202" s="26"/>
    </row>
    <row r="203" spans="10:12" x14ac:dyDescent="0.2">
      <c r="J203" s="3"/>
      <c r="K203" s="1"/>
      <c r="L203" s="26"/>
    </row>
    <row r="204" spans="10:12" x14ac:dyDescent="0.2">
      <c r="J204" s="3"/>
      <c r="K204" s="1"/>
      <c r="L204" s="26"/>
    </row>
    <row r="205" spans="10:12" x14ac:dyDescent="0.2">
      <c r="J205" s="3"/>
      <c r="K205" s="1"/>
      <c r="L205" s="26"/>
    </row>
    <row r="206" spans="10:12" x14ac:dyDescent="0.2">
      <c r="J206" s="3"/>
      <c r="K206" s="1"/>
      <c r="L206" s="26"/>
    </row>
    <row r="207" spans="10:12" x14ac:dyDescent="0.2">
      <c r="J207" s="3"/>
      <c r="K207" s="1"/>
      <c r="L207" s="26"/>
    </row>
    <row r="208" spans="10:12" x14ac:dyDescent="0.2">
      <c r="J208" s="3"/>
      <c r="K208" s="1"/>
      <c r="L208" s="21"/>
    </row>
    <row r="209" spans="10:12" x14ac:dyDescent="0.2">
      <c r="J209" s="3"/>
      <c r="K209" s="1"/>
      <c r="L209" s="21"/>
    </row>
    <row r="210" spans="10:12" x14ac:dyDescent="0.2">
      <c r="J210" s="3"/>
      <c r="K210" s="1"/>
      <c r="L210" s="21"/>
    </row>
    <row r="211" spans="10:12" x14ac:dyDescent="0.2">
      <c r="J211" s="3"/>
      <c r="K211" s="1"/>
      <c r="L211" s="26"/>
    </row>
    <row r="212" spans="10:12" x14ac:dyDescent="0.2">
      <c r="J212" s="3"/>
      <c r="K212" s="1"/>
      <c r="L212" s="26"/>
    </row>
    <row r="213" spans="10:12" x14ac:dyDescent="0.2">
      <c r="J213" s="3"/>
      <c r="K213" s="1"/>
      <c r="L213" s="26"/>
    </row>
    <row r="214" spans="10:12" x14ac:dyDescent="0.2">
      <c r="J214" s="3"/>
      <c r="K214" s="1"/>
      <c r="L214" s="26"/>
    </row>
    <row r="215" spans="10:12" x14ac:dyDescent="0.2">
      <c r="K215" s="1"/>
      <c r="L215" s="26"/>
    </row>
    <row r="216" spans="10:12" x14ac:dyDescent="0.2">
      <c r="K216" s="1"/>
      <c r="L216" s="26"/>
    </row>
    <row r="217" spans="10:12" x14ac:dyDescent="0.2">
      <c r="K217" s="1"/>
      <c r="L217" s="26"/>
    </row>
    <row r="218" spans="10:12" x14ac:dyDescent="0.2">
      <c r="K218" s="1"/>
      <c r="L218" s="26"/>
    </row>
    <row r="219" spans="10:12" x14ac:dyDescent="0.2">
      <c r="K219" s="1"/>
      <c r="L219" s="26"/>
    </row>
    <row r="220" spans="10:12" x14ac:dyDescent="0.2">
      <c r="K220" s="1"/>
      <c r="L220" s="26"/>
    </row>
    <row r="221" spans="10:12" x14ac:dyDescent="0.2">
      <c r="K221" s="1"/>
      <c r="L221" s="26"/>
    </row>
    <row r="222" spans="10:12" x14ac:dyDescent="0.2">
      <c r="K222" s="1"/>
      <c r="L222" s="26"/>
    </row>
    <row r="223" spans="10:12" x14ac:dyDescent="0.2">
      <c r="K223" s="1"/>
      <c r="L223" s="26"/>
    </row>
    <row r="224" spans="10:12" x14ac:dyDescent="0.2">
      <c r="K224" s="1"/>
      <c r="L224" s="26"/>
    </row>
    <row r="225" spans="11:12" x14ac:dyDescent="0.2">
      <c r="K225" s="1"/>
      <c r="L225" s="26"/>
    </row>
    <row r="226" spans="11:12" x14ac:dyDescent="0.2">
      <c r="K226" s="1"/>
      <c r="L226" s="26"/>
    </row>
    <row r="227" spans="11:12" x14ac:dyDescent="0.2">
      <c r="K227" s="1"/>
      <c r="L227" s="26"/>
    </row>
    <row r="228" spans="11:12" x14ac:dyDescent="0.2">
      <c r="K228" s="1"/>
      <c r="L228" s="26"/>
    </row>
    <row r="229" spans="11:12" x14ac:dyDescent="0.2">
      <c r="K229" s="1"/>
      <c r="L229" s="26"/>
    </row>
    <row r="230" spans="11:12" x14ac:dyDescent="0.2">
      <c r="K230" s="1"/>
      <c r="L230" s="26"/>
    </row>
    <row r="231" spans="11:12" x14ac:dyDescent="0.2">
      <c r="K231" s="1"/>
      <c r="L231" s="26"/>
    </row>
    <row r="232" spans="11:12" x14ac:dyDescent="0.2">
      <c r="K232" s="1"/>
      <c r="L232" s="26"/>
    </row>
    <row r="233" spans="11:12" x14ac:dyDescent="0.2">
      <c r="K233" s="1"/>
      <c r="L233" s="26"/>
    </row>
    <row r="234" spans="11:12" x14ac:dyDescent="0.2">
      <c r="K234" s="1"/>
      <c r="L234" s="21"/>
    </row>
    <row r="235" spans="11:12" x14ac:dyDescent="0.2">
      <c r="K235" s="1"/>
      <c r="L235" s="21"/>
    </row>
    <row r="236" spans="11:12" x14ac:dyDescent="0.2">
      <c r="K236" s="1"/>
      <c r="L236" s="21"/>
    </row>
    <row r="237" spans="11:12" x14ac:dyDescent="0.2">
      <c r="K237" s="1"/>
      <c r="L237" s="26"/>
    </row>
    <row r="238" spans="11:12" x14ac:dyDescent="0.2">
      <c r="K238" s="1"/>
      <c r="L238" s="26"/>
    </row>
    <row r="239" spans="11:12" x14ac:dyDescent="0.2">
      <c r="K239" s="1"/>
      <c r="L239" s="26"/>
    </row>
    <row r="240" spans="11:12" x14ac:dyDescent="0.2">
      <c r="K240" s="1"/>
      <c r="L240" s="21"/>
    </row>
    <row r="241" spans="11:12" x14ac:dyDescent="0.2">
      <c r="K241" s="1"/>
      <c r="L241" s="21"/>
    </row>
    <row r="242" spans="11:12" x14ac:dyDescent="0.2">
      <c r="K242" s="1"/>
      <c r="L242" s="31"/>
    </row>
    <row r="243" spans="11:12" x14ac:dyDescent="0.2">
      <c r="K243" s="1"/>
      <c r="L243" s="31"/>
    </row>
    <row r="244" spans="11:12" x14ac:dyDescent="0.2">
      <c r="K244" s="1"/>
      <c r="L244" s="31"/>
    </row>
    <row r="245" spans="11:12" x14ac:dyDescent="0.2">
      <c r="K245" s="1"/>
      <c r="L245" s="31"/>
    </row>
    <row r="246" spans="11:12" x14ac:dyDescent="0.2">
      <c r="K246" s="1"/>
    </row>
    <row r="247" spans="11:12" x14ac:dyDescent="0.2">
      <c r="K247" s="1"/>
    </row>
    <row r="250" spans="11:12" x14ac:dyDescent="0.2">
      <c r="K250" s="1"/>
    </row>
    <row r="251" spans="11:12" x14ac:dyDescent="0.2">
      <c r="K251" s="1"/>
    </row>
    <row r="252" spans="11:12" x14ac:dyDescent="0.2">
      <c r="K252" s="1"/>
    </row>
    <row r="253" spans="11:12" x14ac:dyDescent="0.2">
      <c r="K253" s="1"/>
    </row>
    <row r="254" spans="11:12" x14ac:dyDescent="0.2">
      <c r="K254" s="1"/>
    </row>
    <row r="255" spans="11:12" x14ac:dyDescent="0.2">
      <c r="K255" s="1"/>
    </row>
    <row r="256" spans="11:12" x14ac:dyDescent="0.2">
      <c r="K256" s="1"/>
    </row>
    <row r="257" spans="11:12" x14ac:dyDescent="0.2">
      <c r="K257" s="1"/>
      <c r="L257" s="1"/>
    </row>
    <row r="258" spans="11:12" x14ac:dyDescent="0.2">
      <c r="K258" s="1"/>
    </row>
    <row r="259" spans="11:12" x14ac:dyDescent="0.2">
      <c r="K259" s="1"/>
    </row>
    <row r="260" spans="11:12" x14ac:dyDescent="0.2">
      <c r="K260" s="1"/>
    </row>
    <row r="261" spans="11:12" x14ac:dyDescent="0.2">
      <c r="K261" s="1"/>
    </row>
    <row r="262" spans="11:12" x14ac:dyDescent="0.2">
      <c r="K262" s="1"/>
      <c r="L262" s="1"/>
    </row>
    <row r="263" spans="11:12" x14ac:dyDescent="0.2">
      <c r="K263" s="1"/>
    </row>
    <row r="264" spans="11:12" x14ac:dyDescent="0.2">
      <c r="K264" s="1"/>
    </row>
    <row r="265" spans="11:12" x14ac:dyDescent="0.2">
      <c r="K265" s="1"/>
    </row>
    <row r="266" spans="11:12" x14ac:dyDescent="0.2">
      <c r="K266" s="1"/>
    </row>
    <row r="267" spans="11:12" x14ac:dyDescent="0.2">
      <c r="K267" s="1"/>
    </row>
    <row r="268" spans="11:12" x14ac:dyDescent="0.2">
      <c r="K268" s="1"/>
      <c r="L268" s="1"/>
    </row>
    <row r="269" spans="11:12" x14ac:dyDescent="0.2">
      <c r="K269" s="1"/>
    </row>
    <row r="270" spans="11:12" x14ac:dyDescent="0.2">
      <c r="K270" s="1"/>
    </row>
    <row r="271" spans="11:12" x14ac:dyDescent="0.2">
      <c r="K271" s="1"/>
    </row>
    <row r="272" spans="11:12" x14ac:dyDescent="0.2">
      <c r="K272" s="1"/>
    </row>
    <row r="273" spans="11:12" x14ac:dyDescent="0.2">
      <c r="K273" s="1"/>
    </row>
    <row r="274" spans="11:12" x14ac:dyDescent="0.2">
      <c r="K274" s="1"/>
    </row>
    <row r="275" spans="11:12" x14ac:dyDescent="0.2">
      <c r="K275" s="1"/>
      <c r="L275" s="1"/>
    </row>
    <row r="276" spans="11:12" x14ac:dyDescent="0.2">
      <c r="K276" s="1"/>
      <c r="L276" s="1"/>
    </row>
    <row r="277" spans="11:12" x14ac:dyDescent="0.2">
      <c r="K277" s="1"/>
      <c r="L277" s="1"/>
    </row>
    <row r="278" spans="11:12" x14ac:dyDescent="0.2">
      <c r="K278" s="1"/>
      <c r="L278" s="1"/>
    </row>
    <row r="279" spans="11:12" x14ac:dyDescent="0.2">
      <c r="K279" s="1"/>
      <c r="L279" s="1"/>
    </row>
    <row r="280" spans="11:12" x14ac:dyDescent="0.2">
      <c r="K280" s="1"/>
      <c r="L280" s="1"/>
    </row>
    <row r="281" spans="11:12" x14ac:dyDescent="0.2">
      <c r="K281" s="1"/>
      <c r="L281" s="1"/>
    </row>
    <row r="282" spans="11:12" x14ac:dyDescent="0.2">
      <c r="K282" s="1"/>
      <c r="L282" s="1"/>
    </row>
  </sheetData>
  <mergeCells count="2">
    <mergeCell ref="B2:K2"/>
    <mergeCell ref="B4:K4"/>
  </mergeCells>
  <printOptions horizontalCentered="1"/>
  <pageMargins left="0.2" right="0.2" top="0.75" bottom="0.5" header="0.3" footer="0.3"/>
  <pageSetup scale="80" orientation="portrait" horizontalDpi="0" verticalDpi="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showGridLines="0" workbookViewId="0">
      <selection activeCell="L9" sqref="L9"/>
    </sheetView>
  </sheetViews>
  <sheetFormatPr defaultColWidth="11.42578125" defaultRowHeight="12.75" x14ac:dyDescent="0.2"/>
  <cols>
    <col min="1" max="1" width="4.140625" style="1" customWidth="1"/>
    <col min="2" max="2" width="5.85546875" style="1" customWidth="1"/>
    <col min="3" max="3" width="37.5703125" style="1" customWidth="1"/>
    <col min="4" max="4" width="16.28515625" style="1" customWidth="1"/>
    <col min="5" max="5" width="15.85546875" style="1" customWidth="1"/>
    <col min="6" max="6" width="15.28515625" style="1" customWidth="1"/>
    <col min="7" max="7" width="15.7109375" style="1" customWidth="1"/>
    <col min="8" max="8" width="15.85546875" style="1" customWidth="1"/>
    <col min="9" max="9" width="15.5703125" style="14" customWidth="1"/>
    <col min="10" max="10" width="3.42578125" style="86" bestFit="1" customWidth="1"/>
    <col min="11" max="11" width="21.28515625" style="1" customWidth="1"/>
    <col min="12" max="12" width="50" style="1" bestFit="1" customWidth="1"/>
    <col min="13" max="17" width="11.42578125" style="1" customWidth="1"/>
    <col min="18" max="16384" width="11.42578125" style="1"/>
  </cols>
  <sheetData>
    <row r="1" spans="1:16" ht="13.5" thickBot="1" x14ac:dyDescent="0.25">
      <c r="I1" s="3"/>
    </row>
    <row r="2" spans="1:16" ht="24" customHeight="1" thickBot="1" x14ac:dyDescent="0.4">
      <c r="B2" s="238" t="s">
        <v>142</v>
      </c>
      <c r="C2" s="237"/>
      <c r="D2" s="237"/>
      <c r="E2" s="237"/>
      <c r="F2" s="237"/>
      <c r="G2" s="237"/>
      <c r="H2" s="237"/>
      <c r="I2" s="239"/>
    </row>
    <row r="3" spans="1:16" ht="13.5" thickBot="1" x14ac:dyDescent="0.25">
      <c r="I3" s="3"/>
    </row>
    <row r="4" spans="1:16" ht="21" customHeight="1" thickBot="1" x14ac:dyDescent="0.4">
      <c r="B4" s="241" t="s">
        <v>143</v>
      </c>
      <c r="C4" s="242"/>
      <c r="D4" s="242"/>
      <c r="E4" s="242"/>
      <c r="F4" s="242"/>
      <c r="G4" s="242"/>
      <c r="H4" s="242"/>
      <c r="I4" s="243"/>
    </row>
    <row r="5" spans="1:16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21"/>
    </row>
    <row r="6" spans="1:16" s="18" customFormat="1" ht="15.75" x14ac:dyDescent="0.25">
      <c r="B6" s="20" t="s">
        <v>141</v>
      </c>
      <c r="C6" s="20"/>
      <c r="D6" s="20"/>
      <c r="E6" s="20"/>
      <c r="F6" s="20"/>
      <c r="G6" s="20"/>
      <c r="H6" s="20"/>
      <c r="I6" s="20"/>
    </row>
    <row r="7" spans="1:16" ht="12" customHeight="1" x14ac:dyDescent="0.2">
      <c r="A7" s="3"/>
      <c r="B7" s="3"/>
      <c r="C7" s="3"/>
      <c r="D7" s="3"/>
      <c r="E7" s="3"/>
      <c r="F7" s="3"/>
      <c r="G7" s="3"/>
      <c r="H7" s="3"/>
      <c r="I7" s="3"/>
      <c r="J7" s="24"/>
    </row>
    <row r="8" spans="1:16" ht="12.75" customHeight="1" x14ac:dyDescent="0.2">
      <c r="A8" s="6"/>
      <c r="B8" s="102"/>
      <c r="C8" s="127"/>
      <c r="D8" s="103" t="s">
        <v>7</v>
      </c>
      <c r="E8" s="103" t="s">
        <v>8</v>
      </c>
      <c r="F8" s="103" t="s">
        <v>0</v>
      </c>
      <c r="G8" s="103" t="s">
        <v>1</v>
      </c>
      <c r="H8" s="103" t="s">
        <v>2</v>
      </c>
      <c r="I8" s="104" t="s">
        <v>3</v>
      </c>
      <c r="J8" s="25"/>
    </row>
    <row r="9" spans="1:16" ht="12.75" customHeight="1" x14ac:dyDescent="0.2">
      <c r="A9" s="6"/>
      <c r="B9" s="105" t="s">
        <v>69</v>
      </c>
      <c r="C9" s="32"/>
      <c r="D9" s="33" t="s">
        <v>9</v>
      </c>
      <c r="E9" s="33" t="s">
        <v>10</v>
      </c>
      <c r="F9" s="33" t="s">
        <v>11</v>
      </c>
      <c r="G9" s="33" t="s">
        <v>12</v>
      </c>
      <c r="H9" s="33" t="s">
        <v>12</v>
      </c>
      <c r="I9" s="19" t="s">
        <v>13</v>
      </c>
      <c r="J9" s="25"/>
    </row>
    <row r="10" spans="1:16" ht="12.75" customHeight="1" x14ac:dyDescent="0.2">
      <c r="B10" s="69" t="s">
        <v>102</v>
      </c>
      <c r="C10" s="3"/>
      <c r="D10" s="203">
        <f>+' Detailed Pro Formas'!F24</f>
        <v>0</v>
      </c>
      <c r="E10" s="203">
        <f>+' Detailed Pro Formas'!G24</f>
        <v>0</v>
      </c>
      <c r="F10" s="203">
        <f>+' Detailed Pro Formas'!H24</f>
        <v>0</v>
      </c>
      <c r="G10" s="203">
        <f>+' Detailed Pro Formas'!I24</f>
        <v>0</v>
      </c>
      <c r="H10" s="203">
        <f>+' Detailed Pro Formas'!J24</f>
        <v>0</v>
      </c>
      <c r="I10" s="204">
        <f>+' Detailed Pro Formas'!K24</f>
        <v>0</v>
      </c>
      <c r="J10" s="21"/>
    </row>
    <row r="11" spans="1:16" ht="12.75" customHeight="1" x14ac:dyDescent="0.2">
      <c r="A11" s="34"/>
      <c r="B11" s="69" t="s">
        <v>103</v>
      </c>
      <c r="C11" s="3"/>
      <c r="D11" s="230">
        <f>+' Detailed Pro Formas'!F132</f>
        <v>0</v>
      </c>
      <c r="E11" s="230">
        <f>+' Detailed Pro Formas'!G132</f>
        <v>0</v>
      </c>
      <c r="F11" s="230">
        <f>+' Detailed Pro Formas'!H132</f>
        <v>0</v>
      </c>
      <c r="G11" s="230">
        <f>+' Detailed Pro Formas'!I132</f>
        <v>0</v>
      </c>
      <c r="H11" s="230">
        <f>+' Detailed Pro Formas'!J132</f>
        <v>0</v>
      </c>
      <c r="I11" s="232">
        <f>+' Detailed Pro Formas'!K132</f>
        <v>0</v>
      </c>
      <c r="J11" s="21"/>
    </row>
    <row r="12" spans="1:16" ht="12.75" customHeight="1" x14ac:dyDescent="0.2">
      <c r="A12" s="37"/>
      <c r="B12" s="69"/>
      <c r="C12" s="37"/>
      <c r="D12" s="209"/>
      <c r="E12" s="3"/>
      <c r="F12" s="3"/>
      <c r="G12" s="3"/>
      <c r="H12" s="3"/>
      <c r="I12" s="4"/>
      <c r="J12" s="26"/>
    </row>
    <row r="13" spans="1:16" ht="12.75" customHeight="1" x14ac:dyDescent="0.2">
      <c r="B13" s="105" t="s">
        <v>32</v>
      </c>
      <c r="C13" s="32"/>
      <c r="D13" s="33" t="str">
        <f t="shared" ref="D13:I13" si="0">+D9</f>
        <v>SY 20-21</v>
      </c>
      <c r="E13" s="33" t="str">
        <f t="shared" si="0"/>
        <v>SY 21-22</v>
      </c>
      <c r="F13" s="33" t="str">
        <f t="shared" si="0"/>
        <v>SY 22-23</v>
      </c>
      <c r="G13" s="33" t="str">
        <f t="shared" si="0"/>
        <v>SY 23-24</v>
      </c>
      <c r="H13" s="33" t="str">
        <f t="shared" si="0"/>
        <v>SY 23-24</v>
      </c>
      <c r="I13" s="19" t="str">
        <f t="shared" si="0"/>
        <v>SY 24-25</v>
      </c>
      <c r="J13" s="21"/>
    </row>
    <row r="14" spans="1:16" ht="12.75" customHeight="1" x14ac:dyDescent="0.35">
      <c r="A14" s="37"/>
      <c r="B14" s="94" t="s">
        <v>124</v>
      </c>
      <c r="C14" s="8"/>
      <c r="D14" s="227">
        <f>+' Detailed Pro Formas'!F31</f>
        <v>0</v>
      </c>
      <c r="E14" s="227">
        <f>+' Detailed Pro Formas'!G31</f>
        <v>0</v>
      </c>
      <c r="F14" s="227">
        <f>+' Detailed Pro Formas'!H31</f>
        <v>0</v>
      </c>
      <c r="G14" s="227">
        <f>+' Detailed Pro Formas'!I31</f>
        <v>0</v>
      </c>
      <c r="H14" s="227">
        <f>+' Detailed Pro Formas'!J31</f>
        <v>0</v>
      </c>
      <c r="I14" s="228">
        <f>+' Detailed Pro Formas'!K31</f>
        <v>0</v>
      </c>
      <c r="J14" s="1"/>
      <c r="L14" s="240"/>
      <c r="M14" s="240"/>
      <c r="N14" s="240"/>
      <c r="O14" s="240"/>
      <c r="P14" s="240"/>
    </row>
    <row r="15" spans="1:16" ht="12.75" customHeight="1" x14ac:dyDescent="0.2">
      <c r="A15" s="50"/>
      <c r="B15" s="94" t="s">
        <v>125</v>
      </c>
      <c r="C15" s="8"/>
      <c r="D15" s="227">
        <f>+' Detailed Pro Formas'!F32</f>
        <v>0</v>
      </c>
      <c r="E15" s="227">
        <f>+' Detailed Pro Formas'!G32</f>
        <v>0</v>
      </c>
      <c r="F15" s="227">
        <f>+' Detailed Pro Formas'!H32</f>
        <v>0</v>
      </c>
      <c r="G15" s="227">
        <f>+' Detailed Pro Formas'!I32</f>
        <v>0</v>
      </c>
      <c r="H15" s="227">
        <f>+' Detailed Pro Formas'!J32</f>
        <v>0</v>
      </c>
      <c r="I15" s="228">
        <f>+' Detailed Pro Formas'!K32</f>
        <v>0</v>
      </c>
      <c r="J15" s="1"/>
    </row>
    <row r="16" spans="1:16" ht="12.75" customHeight="1" x14ac:dyDescent="0.2">
      <c r="A16" s="50"/>
      <c r="B16" s="94" t="s">
        <v>120</v>
      </c>
      <c r="C16" s="8"/>
      <c r="D16" s="227">
        <f>+' Detailed Pro Formas'!F33</f>
        <v>0</v>
      </c>
      <c r="E16" s="227">
        <f>+' Detailed Pro Formas'!G33</f>
        <v>0</v>
      </c>
      <c r="F16" s="227">
        <f>+' Detailed Pro Formas'!H33</f>
        <v>0</v>
      </c>
      <c r="G16" s="227">
        <f>+' Detailed Pro Formas'!I33</f>
        <v>0</v>
      </c>
      <c r="H16" s="227">
        <f>+' Detailed Pro Formas'!J33</f>
        <v>0</v>
      </c>
      <c r="I16" s="228">
        <f>+' Detailed Pro Formas'!K33</f>
        <v>0</v>
      </c>
      <c r="J16" s="1"/>
    </row>
    <row r="17" spans="1:11" ht="12.75" customHeight="1" x14ac:dyDescent="0.2">
      <c r="A17" s="50"/>
      <c r="B17" s="94" t="s">
        <v>47</v>
      </c>
      <c r="C17" s="8"/>
      <c r="D17" s="227">
        <f>+' Detailed Pro Formas'!F36</f>
        <v>0</v>
      </c>
      <c r="E17" s="227">
        <f>+' Detailed Pro Formas'!G36</f>
        <v>0</v>
      </c>
      <c r="F17" s="227">
        <f>+' Detailed Pro Formas'!H36</f>
        <v>0</v>
      </c>
      <c r="G17" s="227">
        <f>+' Detailed Pro Formas'!I36</f>
        <v>0</v>
      </c>
      <c r="H17" s="227">
        <f>+' Detailed Pro Formas'!J36</f>
        <v>0</v>
      </c>
      <c r="I17" s="228">
        <f>+' Detailed Pro Formas'!K36</f>
        <v>0</v>
      </c>
      <c r="J17" s="1"/>
    </row>
    <row r="18" spans="1:11" ht="12.75" customHeight="1" x14ac:dyDescent="0.2">
      <c r="A18" s="50"/>
      <c r="B18" s="94" t="s">
        <v>104</v>
      </c>
      <c r="C18" s="8"/>
      <c r="D18" s="227">
        <f>+' Detailed Pro Formas'!F39</f>
        <v>0</v>
      </c>
      <c r="E18" s="227">
        <f>+' Detailed Pro Formas'!G39</f>
        <v>0</v>
      </c>
      <c r="F18" s="227">
        <f>+' Detailed Pro Formas'!H39</f>
        <v>0</v>
      </c>
      <c r="G18" s="227">
        <f>+' Detailed Pro Formas'!I39</f>
        <v>0</v>
      </c>
      <c r="H18" s="227">
        <f>+' Detailed Pro Formas'!J39</f>
        <v>0</v>
      </c>
      <c r="I18" s="228">
        <f>+' Detailed Pro Formas'!K39</f>
        <v>0</v>
      </c>
      <c r="J18" s="1"/>
    </row>
    <row r="19" spans="1:11" ht="12.75" customHeight="1" x14ac:dyDescent="0.2">
      <c r="A19" s="50"/>
      <c r="B19" s="94" t="s">
        <v>48</v>
      </c>
      <c r="C19" s="8"/>
      <c r="D19" s="227">
        <f>+' Detailed Pro Formas'!F40</f>
        <v>0</v>
      </c>
      <c r="E19" s="227">
        <f>+' Detailed Pro Formas'!G40</f>
        <v>0</v>
      </c>
      <c r="F19" s="227">
        <f>+' Detailed Pro Formas'!H40</f>
        <v>0</v>
      </c>
      <c r="G19" s="227">
        <f>+' Detailed Pro Formas'!I40</f>
        <v>0</v>
      </c>
      <c r="H19" s="227">
        <f>+' Detailed Pro Formas'!J40</f>
        <v>0</v>
      </c>
      <c r="I19" s="228">
        <f>+' Detailed Pro Formas'!K40</f>
        <v>0</v>
      </c>
      <c r="J19" s="1"/>
    </row>
    <row r="20" spans="1:11" ht="12.75" customHeight="1" x14ac:dyDescent="0.2">
      <c r="A20" s="50"/>
      <c r="B20" s="94" t="s">
        <v>49</v>
      </c>
      <c r="C20" s="8"/>
      <c r="D20" s="227">
        <f>+' Detailed Pro Formas'!F41</f>
        <v>0</v>
      </c>
      <c r="E20" s="227">
        <f>+' Detailed Pro Formas'!G41</f>
        <v>0</v>
      </c>
      <c r="F20" s="227">
        <f>+' Detailed Pro Formas'!H41</f>
        <v>0</v>
      </c>
      <c r="G20" s="227">
        <f>+' Detailed Pro Formas'!I41</f>
        <v>0</v>
      </c>
      <c r="H20" s="227">
        <f>+' Detailed Pro Formas'!J41</f>
        <v>0</v>
      </c>
      <c r="I20" s="228">
        <f>+' Detailed Pro Formas'!K41</f>
        <v>0</v>
      </c>
      <c r="J20" s="26"/>
    </row>
    <row r="21" spans="1:11" ht="12.75" customHeight="1" x14ac:dyDescent="0.2">
      <c r="B21" s="93" t="s">
        <v>35</v>
      </c>
      <c r="C21" s="139"/>
      <c r="D21" s="142">
        <f t="shared" ref="D21:I21" si="1">SUM(D14:D20)</f>
        <v>0</v>
      </c>
      <c r="E21" s="142">
        <f t="shared" si="1"/>
        <v>0</v>
      </c>
      <c r="F21" s="142">
        <f t="shared" si="1"/>
        <v>0</v>
      </c>
      <c r="G21" s="142">
        <f t="shared" si="1"/>
        <v>0</v>
      </c>
      <c r="H21" s="142">
        <f t="shared" si="1"/>
        <v>0</v>
      </c>
      <c r="I21" s="143">
        <f t="shared" si="1"/>
        <v>0</v>
      </c>
      <c r="J21" s="26"/>
      <c r="K21" s="224"/>
    </row>
    <row r="22" spans="1:11" ht="12.75" customHeight="1" x14ac:dyDescent="0.2">
      <c r="A22" s="37"/>
      <c r="B22" s="69"/>
      <c r="C22" s="5"/>
      <c r="D22" s="225"/>
      <c r="E22" s="225"/>
      <c r="F22" s="225"/>
      <c r="G22" s="225"/>
      <c r="H22" s="225"/>
      <c r="I22" s="226"/>
      <c r="J22" s="26"/>
    </row>
    <row r="23" spans="1:11" ht="12.75" customHeight="1" x14ac:dyDescent="0.2">
      <c r="B23" s="105" t="s">
        <v>36</v>
      </c>
      <c r="C23" s="32"/>
      <c r="D23" s="33" t="str">
        <f t="shared" ref="D23:I23" si="2">+D9</f>
        <v>SY 20-21</v>
      </c>
      <c r="E23" s="33" t="str">
        <f t="shared" si="2"/>
        <v>SY 21-22</v>
      </c>
      <c r="F23" s="33" t="str">
        <f t="shared" si="2"/>
        <v>SY 22-23</v>
      </c>
      <c r="G23" s="33" t="str">
        <f t="shared" si="2"/>
        <v>SY 23-24</v>
      </c>
      <c r="H23" s="33" t="str">
        <f t="shared" si="2"/>
        <v>SY 23-24</v>
      </c>
      <c r="I23" s="19" t="str">
        <f t="shared" si="2"/>
        <v>SY 24-25</v>
      </c>
      <c r="J23" s="26"/>
    </row>
    <row r="24" spans="1:11" ht="12.75" customHeight="1" x14ac:dyDescent="0.2">
      <c r="A24" s="37"/>
      <c r="B24" s="229" t="s">
        <v>131</v>
      </c>
      <c r="C24" s="3"/>
      <c r="D24" s="227">
        <f>+' Detailed Pro Formas'!F47</f>
        <v>0</v>
      </c>
      <c r="E24" s="227">
        <f>+' Detailed Pro Formas'!G47</f>
        <v>0</v>
      </c>
      <c r="F24" s="227">
        <f>+' Detailed Pro Formas'!H47</f>
        <v>0</v>
      </c>
      <c r="G24" s="227">
        <f>+' Detailed Pro Formas'!I47</f>
        <v>0</v>
      </c>
      <c r="H24" s="227">
        <f>+' Detailed Pro Formas'!J47</f>
        <v>0</v>
      </c>
      <c r="I24" s="228">
        <f>+' Detailed Pro Formas'!K47</f>
        <v>0</v>
      </c>
      <c r="J24" s="26"/>
    </row>
    <row r="25" spans="1:11" ht="12.75" customHeight="1" x14ac:dyDescent="0.2">
      <c r="A25" s="37"/>
      <c r="B25" s="223" t="s">
        <v>132</v>
      </c>
      <c r="C25" s="8"/>
      <c r="D25" s="227">
        <f>+' Detailed Pro Formas'!F52</f>
        <v>0</v>
      </c>
      <c r="E25" s="227">
        <f>+' Detailed Pro Formas'!G52</f>
        <v>0</v>
      </c>
      <c r="F25" s="227">
        <f>+' Detailed Pro Formas'!H52</f>
        <v>0</v>
      </c>
      <c r="G25" s="227">
        <f>+' Detailed Pro Formas'!I52</f>
        <v>0</v>
      </c>
      <c r="H25" s="227">
        <f>+' Detailed Pro Formas'!J52</f>
        <v>0</v>
      </c>
      <c r="I25" s="228">
        <f>+' Detailed Pro Formas'!K52</f>
        <v>0</v>
      </c>
      <c r="J25" s="26"/>
    </row>
    <row r="26" spans="1:11" ht="12.75" customHeight="1" x14ac:dyDescent="0.2">
      <c r="A26" s="37"/>
      <c r="B26" s="94" t="s">
        <v>126</v>
      </c>
      <c r="C26" s="5"/>
      <c r="D26" s="227">
        <f>+' Detailed Pro Formas'!F59</f>
        <v>0</v>
      </c>
      <c r="E26" s="227">
        <f>+' Detailed Pro Formas'!G59</f>
        <v>0</v>
      </c>
      <c r="F26" s="227">
        <f>+' Detailed Pro Formas'!H59</f>
        <v>0</v>
      </c>
      <c r="G26" s="227">
        <f>+' Detailed Pro Formas'!I59</f>
        <v>0</v>
      </c>
      <c r="H26" s="227">
        <f>+' Detailed Pro Formas'!J59</f>
        <v>0</v>
      </c>
      <c r="I26" s="228">
        <f>+' Detailed Pro Formas'!K59</f>
        <v>0</v>
      </c>
      <c r="J26" s="26"/>
    </row>
    <row r="27" spans="1:11" ht="12.75" customHeight="1" x14ac:dyDescent="0.2">
      <c r="A27" s="37"/>
      <c r="B27" s="94" t="s">
        <v>127</v>
      </c>
      <c r="C27" s="7"/>
      <c r="D27" s="227">
        <f>+' Detailed Pro Formas'!F57-' Detailed Pro Formas'!F59</f>
        <v>0</v>
      </c>
      <c r="E27" s="227">
        <f>+' Detailed Pro Formas'!G57-' Detailed Pro Formas'!G59</f>
        <v>0</v>
      </c>
      <c r="F27" s="227">
        <f>+' Detailed Pro Formas'!H57-' Detailed Pro Formas'!H59</f>
        <v>0</v>
      </c>
      <c r="G27" s="227">
        <f>+' Detailed Pro Formas'!I57-' Detailed Pro Formas'!I59</f>
        <v>0</v>
      </c>
      <c r="H27" s="227">
        <f>+' Detailed Pro Formas'!J57-' Detailed Pro Formas'!J59</f>
        <v>0</v>
      </c>
      <c r="I27" s="228">
        <f>+' Detailed Pro Formas'!K57-' Detailed Pro Formas'!K59</f>
        <v>0</v>
      </c>
      <c r="J27" s="26"/>
    </row>
    <row r="28" spans="1:11" ht="12.75" customHeight="1" x14ac:dyDescent="0.2">
      <c r="A28" s="37"/>
      <c r="B28" s="94" t="s">
        <v>105</v>
      </c>
      <c r="C28" s="7"/>
      <c r="D28" s="227">
        <f>+' Detailed Pro Formas'!F66</f>
        <v>0</v>
      </c>
      <c r="E28" s="227">
        <f>+' Detailed Pro Formas'!G66</f>
        <v>0</v>
      </c>
      <c r="F28" s="227">
        <f>+' Detailed Pro Formas'!H66</f>
        <v>0</v>
      </c>
      <c r="G28" s="227">
        <f>+' Detailed Pro Formas'!I66</f>
        <v>0</v>
      </c>
      <c r="H28" s="227">
        <f>+' Detailed Pro Formas'!J66</f>
        <v>0</v>
      </c>
      <c r="I28" s="228">
        <f>+' Detailed Pro Formas'!K66</f>
        <v>0</v>
      </c>
      <c r="J28" s="26"/>
    </row>
    <row r="29" spans="1:11" ht="12.75" customHeight="1" x14ac:dyDescent="0.2">
      <c r="A29" s="37"/>
      <c r="B29" s="94" t="s">
        <v>76</v>
      </c>
      <c r="C29" s="7"/>
      <c r="D29" s="227">
        <f>+' Detailed Pro Formas'!F73</f>
        <v>0</v>
      </c>
      <c r="E29" s="227">
        <f>+' Detailed Pro Formas'!G73</f>
        <v>0</v>
      </c>
      <c r="F29" s="227">
        <f>+' Detailed Pro Formas'!H73</f>
        <v>0</v>
      </c>
      <c r="G29" s="227">
        <f>+' Detailed Pro Formas'!I73</f>
        <v>0</v>
      </c>
      <c r="H29" s="227">
        <f>+' Detailed Pro Formas'!J73</f>
        <v>0</v>
      </c>
      <c r="I29" s="228">
        <f>+' Detailed Pro Formas'!K73</f>
        <v>0</v>
      </c>
      <c r="J29" s="26"/>
    </row>
    <row r="30" spans="1:11" ht="12.75" customHeight="1" x14ac:dyDescent="0.2">
      <c r="A30" s="37"/>
      <c r="B30" s="94" t="s">
        <v>109</v>
      </c>
      <c r="C30" s="7"/>
      <c r="D30" s="227">
        <f>+' Detailed Pro Formas'!F77</f>
        <v>0</v>
      </c>
      <c r="E30" s="227">
        <f>+' Detailed Pro Formas'!G77</f>
        <v>0</v>
      </c>
      <c r="F30" s="227">
        <f>+' Detailed Pro Formas'!H77</f>
        <v>0</v>
      </c>
      <c r="G30" s="227">
        <f>+' Detailed Pro Formas'!I77</f>
        <v>0</v>
      </c>
      <c r="H30" s="227">
        <f>+' Detailed Pro Formas'!J77</f>
        <v>0</v>
      </c>
      <c r="I30" s="228">
        <f>+' Detailed Pro Formas'!K77</f>
        <v>0</v>
      </c>
      <c r="J30" s="26"/>
    </row>
    <row r="31" spans="1:11" s="8" customFormat="1" ht="12.75" customHeight="1" x14ac:dyDescent="0.2">
      <c r="B31" s="93" t="s">
        <v>41</v>
      </c>
      <c r="C31" s="139"/>
      <c r="D31" s="142">
        <f t="shared" ref="D31:I31" si="3">SUM(D24:D30)</f>
        <v>0</v>
      </c>
      <c r="E31" s="142">
        <f t="shared" si="3"/>
        <v>0</v>
      </c>
      <c r="F31" s="142">
        <f t="shared" si="3"/>
        <v>0</v>
      </c>
      <c r="G31" s="142">
        <f t="shared" si="3"/>
        <v>0</v>
      </c>
      <c r="H31" s="142">
        <f t="shared" si="3"/>
        <v>0</v>
      </c>
      <c r="I31" s="143">
        <f t="shared" si="3"/>
        <v>0</v>
      </c>
      <c r="J31" s="26"/>
      <c r="K31" s="224"/>
    </row>
    <row r="32" spans="1:11" ht="12.75" customHeight="1" x14ac:dyDescent="0.2">
      <c r="B32" s="69"/>
      <c r="C32" s="5"/>
      <c r="D32" s="15"/>
      <c r="E32" s="15"/>
      <c r="F32" s="68"/>
      <c r="G32" s="68"/>
      <c r="H32" s="68"/>
      <c r="I32" s="150"/>
      <c r="J32" s="26"/>
    </row>
    <row r="33" spans="2:11" ht="12.75" customHeight="1" x14ac:dyDescent="0.2">
      <c r="B33" s="13" t="s">
        <v>129</v>
      </c>
      <c r="C33" s="50"/>
      <c r="D33" s="121">
        <f t="shared" ref="D33:I33" si="4">D21-D31</f>
        <v>0</v>
      </c>
      <c r="E33" s="121">
        <f t="shared" si="4"/>
        <v>0</v>
      </c>
      <c r="F33" s="121">
        <f t="shared" si="4"/>
        <v>0</v>
      </c>
      <c r="G33" s="121">
        <f t="shared" si="4"/>
        <v>0</v>
      </c>
      <c r="H33" s="121">
        <f t="shared" si="4"/>
        <v>0</v>
      </c>
      <c r="I33" s="126">
        <f t="shared" si="4"/>
        <v>0</v>
      </c>
      <c r="J33" s="26"/>
      <c r="K33" s="224"/>
    </row>
    <row r="34" spans="2:11" ht="12.75" customHeight="1" x14ac:dyDescent="0.2">
      <c r="B34" s="95" t="s">
        <v>42</v>
      </c>
      <c r="C34" s="7"/>
      <c r="D34" s="123">
        <f t="shared" ref="D34:I34" si="5">IFERROR(+D33/D21,0)</f>
        <v>0</v>
      </c>
      <c r="E34" s="123">
        <f t="shared" si="5"/>
        <v>0</v>
      </c>
      <c r="F34" s="123">
        <f t="shared" si="5"/>
        <v>0</v>
      </c>
      <c r="G34" s="123">
        <f t="shared" si="5"/>
        <v>0</v>
      </c>
      <c r="H34" s="123">
        <f t="shared" si="5"/>
        <v>0</v>
      </c>
      <c r="I34" s="151">
        <f t="shared" si="5"/>
        <v>0</v>
      </c>
      <c r="J34" s="26"/>
    </row>
    <row r="35" spans="2:11" ht="12.75" customHeight="1" x14ac:dyDescent="0.2">
      <c r="B35" s="94" t="s">
        <v>86</v>
      </c>
      <c r="C35" s="16"/>
      <c r="D35" s="122">
        <f>SUM($D$33:D33)</f>
        <v>0</v>
      </c>
      <c r="E35" s="122">
        <f>SUM($D$33:E33)</f>
        <v>0</v>
      </c>
      <c r="F35" s="122">
        <f>SUM($D$33:F33)</f>
        <v>0</v>
      </c>
      <c r="G35" s="122">
        <f>SUM($D$33:G33)</f>
        <v>0</v>
      </c>
      <c r="H35" s="122">
        <f>SUM($D$33:H33)</f>
        <v>0</v>
      </c>
      <c r="I35" s="125">
        <f>SUM($D$33:I33)</f>
        <v>0</v>
      </c>
      <c r="J35" s="26"/>
      <c r="K35" s="224"/>
    </row>
    <row r="36" spans="2:11" ht="12.75" customHeight="1" x14ac:dyDescent="0.2">
      <c r="B36" s="98" t="s">
        <v>106</v>
      </c>
      <c r="C36" s="152"/>
      <c r="D36" s="155">
        <f t="shared" ref="D36:I36" si="6">IFERROR(D35/D31*365,0)</f>
        <v>0</v>
      </c>
      <c r="E36" s="155">
        <f t="shared" si="6"/>
        <v>0</v>
      </c>
      <c r="F36" s="155">
        <f t="shared" si="6"/>
        <v>0</v>
      </c>
      <c r="G36" s="155">
        <f t="shared" si="6"/>
        <v>0</v>
      </c>
      <c r="H36" s="155">
        <f t="shared" si="6"/>
        <v>0</v>
      </c>
      <c r="I36" s="156">
        <f t="shared" si="6"/>
        <v>0</v>
      </c>
      <c r="J36" s="26"/>
    </row>
    <row r="37" spans="2:11" ht="12.75" customHeight="1" x14ac:dyDescent="0.2">
      <c r="B37" s="50"/>
      <c r="C37" s="87"/>
      <c r="D37" s="72"/>
      <c r="E37" s="72"/>
      <c r="F37" s="72"/>
      <c r="G37" s="72"/>
      <c r="H37" s="72"/>
      <c r="I37" s="72"/>
      <c r="J37" s="26"/>
    </row>
    <row r="38" spans="2:11" ht="12.75" customHeight="1" x14ac:dyDescent="0.2">
      <c r="B38" s="50"/>
      <c r="C38" s="87"/>
      <c r="D38" s="72"/>
      <c r="E38" s="72"/>
      <c r="F38" s="72"/>
      <c r="G38" s="72"/>
      <c r="H38" s="72"/>
      <c r="I38" s="72"/>
      <c r="J38" s="26"/>
    </row>
    <row r="39" spans="2:11" ht="12.75" customHeight="1" x14ac:dyDescent="0.2">
      <c r="B39" s="118" t="s">
        <v>133</v>
      </c>
      <c r="C39" s="102"/>
      <c r="D39" s="103" t="str">
        <f t="shared" ref="D39:I39" si="7">+D9</f>
        <v>SY 20-21</v>
      </c>
      <c r="E39" s="103" t="str">
        <f t="shared" si="7"/>
        <v>SY 21-22</v>
      </c>
      <c r="F39" s="103" t="str">
        <f t="shared" si="7"/>
        <v>SY 22-23</v>
      </c>
      <c r="G39" s="103" t="str">
        <f t="shared" si="7"/>
        <v>SY 23-24</v>
      </c>
      <c r="H39" s="103" t="str">
        <f t="shared" si="7"/>
        <v>SY 23-24</v>
      </c>
      <c r="I39" s="104" t="str">
        <f t="shared" si="7"/>
        <v>SY 24-25</v>
      </c>
      <c r="J39" s="26"/>
    </row>
    <row r="40" spans="2:11" ht="12.75" customHeight="1" x14ac:dyDescent="0.2">
      <c r="B40" s="94" t="s">
        <v>129</v>
      </c>
      <c r="C40" s="208"/>
      <c r="D40" s="121">
        <f t="shared" ref="D40:I40" si="8">+D33</f>
        <v>0</v>
      </c>
      <c r="E40" s="121">
        <f t="shared" si="8"/>
        <v>0</v>
      </c>
      <c r="F40" s="121">
        <f t="shared" si="8"/>
        <v>0</v>
      </c>
      <c r="G40" s="121">
        <f t="shared" si="8"/>
        <v>0</v>
      </c>
      <c r="H40" s="121">
        <f t="shared" si="8"/>
        <v>0</v>
      </c>
      <c r="I40" s="126">
        <f t="shared" si="8"/>
        <v>0</v>
      </c>
      <c r="J40" s="26"/>
    </row>
    <row r="41" spans="2:11" ht="12.75" customHeight="1" x14ac:dyDescent="0.2">
      <c r="B41" s="95" t="s">
        <v>87</v>
      </c>
      <c r="C41" s="94"/>
      <c r="D41" s="119">
        <f t="shared" ref="D41:I41" si="9">+D26</f>
        <v>0</v>
      </c>
      <c r="E41" s="119">
        <f t="shared" si="9"/>
        <v>0</v>
      </c>
      <c r="F41" s="119">
        <f t="shared" si="9"/>
        <v>0</v>
      </c>
      <c r="G41" s="119">
        <f t="shared" si="9"/>
        <v>0</v>
      </c>
      <c r="H41" s="119">
        <f t="shared" si="9"/>
        <v>0</v>
      </c>
      <c r="I41" s="124">
        <f t="shared" si="9"/>
        <v>0</v>
      </c>
      <c r="J41" s="26"/>
    </row>
    <row r="42" spans="2:11" ht="12.75" customHeight="1" x14ac:dyDescent="0.2">
      <c r="B42" s="95" t="s">
        <v>84</v>
      </c>
      <c r="C42" s="94"/>
      <c r="D42" s="122">
        <f t="shared" ref="D42:I42" si="10">+D40+D41</f>
        <v>0</v>
      </c>
      <c r="E42" s="122">
        <f t="shared" si="10"/>
        <v>0</v>
      </c>
      <c r="F42" s="122">
        <f t="shared" si="10"/>
        <v>0</v>
      </c>
      <c r="G42" s="122">
        <f t="shared" si="10"/>
        <v>0</v>
      </c>
      <c r="H42" s="122">
        <f t="shared" si="10"/>
        <v>0</v>
      </c>
      <c r="I42" s="125">
        <f t="shared" si="10"/>
        <v>0</v>
      </c>
      <c r="J42" s="26"/>
    </row>
    <row r="43" spans="2:11" ht="12.75" customHeight="1" x14ac:dyDescent="0.2">
      <c r="B43" s="95" t="s">
        <v>85</v>
      </c>
      <c r="C43" s="94"/>
      <c r="D43" s="92">
        <f t="shared" ref="D43:I43" si="11">IFERROR(D42/D41,0)</f>
        <v>0</v>
      </c>
      <c r="E43" s="92">
        <f t="shared" si="11"/>
        <v>0</v>
      </c>
      <c r="F43" s="92">
        <f t="shared" si="11"/>
        <v>0</v>
      </c>
      <c r="G43" s="92">
        <f t="shared" si="11"/>
        <v>0</v>
      </c>
      <c r="H43" s="92">
        <f t="shared" si="11"/>
        <v>0</v>
      </c>
      <c r="I43" s="96">
        <f t="shared" si="11"/>
        <v>0</v>
      </c>
      <c r="J43" s="26"/>
    </row>
    <row r="44" spans="2:11" ht="6.75" customHeight="1" x14ac:dyDescent="0.2">
      <c r="B44" s="97"/>
      <c r="C44" s="8"/>
      <c r="D44" s="8"/>
      <c r="E44" s="8"/>
      <c r="F44" s="8"/>
      <c r="G44" s="8"/>
      <c r="H44" s="8"/>
      <c r="I44" s="9"/>
      <c r="J44" s="21"/>
    </row>
    <row r="45" spans="2:11" ht="12.75" customHeight="1" x14ac:dyDescent="0.2">
      <c r="B45" s="95" t="s">
        <v>43</v>
      </c>
      <c r="C45" s="94"/>
      <c r="D45" s="119">
        <f t="shared" ref="D45:I45" si="12">D18</f>
        <v>0</v>
      </c>
      <c r="E45" s="119">
        <f t="shared" si="12"/>
        <v>0</v>
      </c>
      <c r="F45" s="119">
        <f t="shared" si="12"/>
        <v>0</v>
      </c>
      <c r="G45" s="119">
        <f t="shared" si="12"/>
        <v>0</v>
      </c>
      <c r="H45" s="119">
        <f t="shared" si="12"/>
        <v>0</v>
      </c>
      <c r="I45" s="124">
        <f t="shared" si="12"/>
        <v>0</v>
      </c>
      <c r="J45" s="26"/>
    </row>
    <row r="46" spans="2:11" ht="12.75" customHeight="1" x14ac:dyDescent="0.2">
      <c r="B46" s="95" t="s">
        <v>90</v>
      </c>
      <c r="C46" s="94"/>
      <c r="D46" s="122">
        <f t="shared" ref="D46:I46" si="13">D41</f>
        <v>0</v>
      </c>
      <c r="E46" s="122">
        <f t="shared" si="13"/>
        <v>0</v>
      </c>
      <c r="F46" s="122">
        <f t="shared" si="13"/>
        <v>0</v>
      </c>
      <c r="G46" s="122">
        <f t="shared" si="13"/>
        <v>0</v>
      </c>
      <c r="H46" s="122">
        <f t="shared" si="13"/>
        <v>0</v>
      </c>
      <c r="I46" s="125">
        <f t="shared" si="13"/>
        <v>0</v>
      </c>
      <c r="J46" s="26"/>
    </row>
    <row r="47" spans="2:11" ht="12.75" customHeight="1" x14ac:dyDescent="0.2">
      <c r="B47" s="95" t="s">
        <v>91</v>
      </c>
      <c r="C47" s="94"/>
      <c r="D47" s="92">
        <f t="shared" ref="D47:I47" si="14">IFERROR(D45/D46,0)</f>
        <v>0</v>
      </c>
      <c r="E47" s="92">
        <f t="shared" si="14"/>
        <v>0</v>
      </c>
      <c r="F47" s="92">
        <f t="shared" si="14"/>
        <v>0</v>
      </c>
      <c r="G47" s="92">
        <f t="shared" si="14"/>
        <v>0</v>
      </c>
      <c r="H47" s="92">
        <f t="shared" si="14"/>
        <v>0</v>
      </c>
      <c r="I47" s="96">
        <f t="shared" si="14"/>
        <v>0</v>
      </c>
      <c r="J47" s="26"/>
    </row>
    <row r="48" spans="2:11" ht="6.75" customHeight="1" x14ac:dyDescent="0.2">
      <c r="B48" s="95"/>
      <c r="C48" s="7"/>
      <c r="D48" s="92"/>
      <c r="E48" s="92"/>
      <c r="F48" s="92"/>
      <c r="G48" s="92"/>
      <c r="H48" s="92"/>
      <c r="I48" s="96"/>
      <c r="J48" s="26"/>
    </row>
    <row r="49" spans="1:10" ht="12.75" customHeight="1" x14ac:dyDescent="0.2">
      <c r="B49" s="95" t="s">
        <v>136</v>
      </c>
      <c r="C49" s="7"/>
      <c r="D49" s="122">
        <f>+' Detailed Pro Formas'!F109</f>
        <v>0</v>
      </c>
      <c r="E49" s="122">
        <f>+' Detailed Pro Formas'!G109</f>
        <v>0</v>
      </c>
      <c r="F49" s="122">
        <f>+' Detailed Pro Formas'!H109</f>
        <v>0</v>
      </c>
      <c r="G49" s="122">
        <f>+' Detailed Pro Formas'!I109</f>
        <v>0</v>
      </c>
      <c r="H49" s="122">
        <f>+' Detailed Pro Formas'!J109</f>
        <v>0</v>
      </c>
      <c r="I49" s="125">
        <f>+' Detailed Pro Formas'!K109</f>
        <v>0</v>
      </c>
      <c r="J49" s="26"/>
    </row>
    <row r="50" spans="1:10" ht="12.75" customHeight="1" x14ac:dyDescent="0.2">
      <c r="B50" s="95" t="s">
        <v>121</v>
      </c>
      <c r="C50" s="7"/>
      <c r="D50" s="123">
        <f>IFERROR(D26/D49,0)</f>
        <v>0</v>
      </c>
      <c r="E50" s="123">
        <f t="shared" ref="E50:I50" si="15">IFERROR(E26/E49,0)</f>
        <v>0</v>
      </c>
      <c r="F50" s="123">
        <f t="shared" si="15"/>
        <v>0</v>
      </c>
      <c r="G50" s="123">
        <f t="shared" si="15"/>
        <v>0</v>
      </c>
      <c r="H50" s="123">
        <f t="shared" si="15"/>
        <v>0</v>
      </c>
      <c r="I50" s="151">
        <f t="shared" si="15"/>
        <v>0</v>
      </c>
      <c r="J50" s="216"/>
    </row>
    <row r="51" spans="1:10" ht="12.75" customHeight="1" x14ac:dyDescent="0.2">
      <c r="B51" s="98" t="s">
        <v>122</v>
      </c>
      <c r="C51" s="99"/>
      <c r="D51" s="218">
        <f t="shared" ref="D51:I51" si="16">IFERROR(+D26/D21,0)</f>
        <v>0</v>
      </c>
      <c r="E51" s="218">
        <f t="shared" si="16"/>
        <v>0</v>
      </c>
      <c r="F51" s="218">
        <f t="shared" si="16"/>
        <v>0</v>
      </c>
      <c r="G51" s="218">
        <f t="shared" si="16"/>
        <v>0</v>
      </c>
      <c r="H51" s="218">
        <f t="shared" si="16"/>
        <v>0</v>
      </c>
      <c r="I51" s="219">
        <f t="shared" si="16"/>
        <v>0</v>
      </c>
      <c r="J51" s="217"/>
    </row>
    <row r="52" spans="1:10" ht="12.75" customHeight="1" x14ac:dyDescent="0.2">
      <c r="B52" s="50"/>
      <c r="C52" s="7"/>
      <c r="D52" s="92"/>
      <c r="E52" s="92"/>
      <c r="F52" s="92"/>
      <c r="G52" s="92"/>
      <c r="H52" s="92"/>
      <c r="I52" s="92"/>
      <c r="J52" s="26"/>
    </row>
    <row r="53" spans="1:10" ht="12.75" customHeight="1" x14ac:dyDescent="0.2">
      <c r="A53" s="69"/>
      <c r="B53" s="37"/>
      <c r="C53" s="34"/>
      <c r="D53" s="72"/>
      <c r="E53" s="72"/>
      <c r="F53" s="72"/>
      <c r="G53" s="72"/>
      <c r="H53" s="72"/>
      <c r="I53" s="72"/>
      <c r="J53" s="26"/>
    </row>
    <row r="54" spans="1:10" ht="12.75" customHeight="1" x14ac:dyDescent="0.2">
      <c r="B54" s="118" t="s">
        <v>92</v>
      </c>
      <c r="C54" s="102"/>
      <c r="D54" s="103" t="str">
        <f>+D9</f>
        <v>SY 20-21</v>
      </c>
      <c r="E54" s="103" t="s">
        <v>10</v>
      </c>
      <c r="F54" s="103" t="str">
        <f>+F9</f>
        <v>SY 22-23</v>
      </c>
      <c r="G54" s="103" t="str">
        <f>+G9</f>
        <v>SY 23-24</v>
      </c>
      <c r="H54" s="103" t="str">
        <f>+H9</f>
        <v>SY 23-24</v>
      </c>
      <c r="I54" s="104" t="str">
        <f>+I9</f>
        <v>SY 24-25</v>
      </c>
      <c r="J54" s="26"/>
    </row>
    <row r="55" spans="1:10" ht="12.75" customHeight="1" x14ac:dyDescent="0.2">
      <c r="B55" s="13" t="s">
        <v>93</v>
      </c>
      <c r="C55" s="207"/>
      <c r="D55" s="6"/>
      <c r="E55" s="6"/>
      <c r="F55" s="6"/>
      <c r="G55" s="6"/>
      <c r="H55" s="6"/>
      <c r="I55" s="117"/>
      <c r="J55" s="26"/>
    </row>
    <row r="56" spans="1:10" ht="12.75" customHeight="1" x14ac:dyDescent="0.2">
      <c r="B56" s="95" t="s">
        <v>89</v>
      </c>
      <c r="C56" s="69"/>
      <c r="D56" s="81">
        <f t="shared" ref="D56:I56" si="17">IFERROR(+D33/D21,0)</f>
        <v>0</v>
      </c>
      <c r="E56" s="81">
        <f t="shared" si="17"/>
        <v>0</v>
      </c>
      <c r="F56" s="81">
        <f t="shared" si="17"/>
        <v>0</v>
      </c>
      <c r="G56" s="81">
        <f t="shared" si="17"/>
        <v>0</v>
      </c>
      <c r="H56" s="81">
        <f t="shared" si="17"/>
        <v>0</v>
      </c>
      <c r="I56" s="106">
        <f t="shared" si="17"/>
        <v>0</v>
      </c>
      <c r="J56" s="26"/>
    </row>
    <row r="57" spans="1:10" ht="12.75" customHeight="1" x14ac:dyDescent="0.2">
      <c r="B57" s="95" t="s">
        <v>115</v>
      </c>
      <c r="C57" s="73"/>
      <c r="D57" s="81">
        <f>IFERROR((D24+D28)/D21,0)</f>
        <v>0</v>
      </c>
      <c r="E57" s="81">
        <f t="shared" ref="E57:I57" si="18">IFERROR((E24+E28)/E21,0)</f>
        <v>0</v>
      </c>
      <c r="F57" s="81">
        <f t="shared" si="18"/>
        <v>0</v>
      </c>
      <c r="G57" s="81">
        <f t="shared" si="18"/>
        <v>0</v>
      </c>
      <c r="H57" s="81">
        <f t="shared" si="18"/>
        <v>0</v>
      </c>
      <c r="I57" s="106">
        <f t="shared" si="18"/>
        <v>0</v>
      </c>
      <c r="J57" s="21"/>
    </row>
    <row r="58" spans="1:10" ht="12.75" customHeight="1" x14ac:dyDescent="0.2">
      <c r="B58" s="95" t="s">
        <v>116</v>
      </c>
      <c r="C58" s="36"/>
      <c r="D58" s="81">
        <f t="shared" ref="D58:I58" si="19">IFERROR(+D29/D21,0)</f>
        <v>0</v>
      </c>
      <c r="E58" s="81">
        <f t="shared" si="19"/>
        <v>0</v>
      </c>
      <c r="F58" s="81">
        <f t="shared" si="19"/>
        <v>0</v>
      </c>
      <c r="G58" s="81">
        <f t="shared" si="19"/>
        <v>0</v>
      </c>
      <c r="H58" s="81">
        <f t="shared" si="19"/>
        <v>0</v>
      </c>
      <c r="I58" s="106">
        <f t="shared" si="19"/>
        <v>0</v>
      </c>
      <c r="J58" s="21"/>
    </row>
    <row r="59" spans="1:10" ht="12.75" customHeight="1" x14ac:dyDescent="0.2">
      <c r="B59" s="95" t="s">
        <v>117</v>
      </c>
      <c r="C59" s="69"/>
      <c r="D59" s="81">
        <f t="shared" ref="D59:I59" si="20">IFERROR(+(D27+D26)/D21,0)</f>
        <v>0</v>
      </c>
      <c r="E59" s="81">
        <f t="shared" si="20"/>
        <v>0</v>
      </c>
      <c r="F59" s="81">
        <f t="shared" si="20"/>
        <v>0</v>
      </c>
      <c r="G59" s="81">
        <f t="shared" si="20"/>
        <v>0</v>
      </c>
      <c r="H59" s="81">
        <f t="shared" si="20"/>
        <v>0</v>
      </c>
      <c r="I59" s="106">
        <f t="shared" si="20"/>
        <v>0</v>
      </c>
      <c r="J59" s="21"/>
    </row>
    <row r="60" spans="1:10" ht="12.75" customHeight="1" x14ac:dyDescent="0.2">
      <c r="B60" s="95" t="s">
        <v>118</v>
      </c>
      <c r="C60" s="69"/>
      <c r="D60" s="81">
        <f>IFERROR(+(D30+D25)/D21,0)</f>
        <v>0</v>
      </c>
      <c r="E60" s="81">
        <f t="shared" ref="E60:I60" si="21">IFERROR(+(E30+E25)/E21,0)</f>
        <v>0</v>
      </c>
      <c r="F60" s="81">
        <f t="shared" si="21"/>
        <v>0</v>
      </c>
      <c r="G60" s="81">
        <f t="shared" si="21"/>
        <v>0</v>
      </c>
      <c r="H60" s="81">
        <f t="shared" si="21"/>
        <v>0</v>
      </c>
      <c r="I60" s="106">
        <f t="shared" si="21"/>
        <v>0</v>
      </c>
      <c r="J60" s="26"/>
    </row>
    <row r="61" spans="1:10" ht="12.75" customHeight="1" x14ac:dyDescent="0.2">
      <c r="B61" s="107" t="s">
        <v>88</v>
      </c>
      <c r="C61" s="107"/>
      <c r="D61" s="75">
        <f t="shared" ref="D61:I61" si="22">SUM(D56:D60)</f>
        <v>0</v>
      </c>
      <c r="E61" s="75">
        <f t="shared" si="22"/>
        <v>0</v>
      </c>
      <c r="F61" s="75">
        <f t="shared" si="22"/>
        <v>0</v>
      </c>
      <c r="G61" s="75">
        <f t="shared" si="22"/>
        <v>0</v>
      </c>
      <c r="H61" s="75">
        <f t="shared" si="22"/>
        <v>0</v>
      </c>
      <c r="I61" s="108">
        <f t="shared" si="22"/>
        <v>0</v>
      </c>
      <c r="J61" s="26"/>
    </row>
    <row r="62" spans="1:10" ht="12.75" customHeight="1" x14ac:dyDescent="0.2">
      <c r="B62" s="107"/>
      <c r="C62" s="37"/>
      <c r="D62" s="76"/>
      <c r="E62" s="76"/>
      <c r="F62" s="77"/>
      <c r="G62" s="77"/>
      <c r="H62" s="77"/>
      <c r="I62" s="109"/>
      <c r="J62" s="26"/>
    </row>
    <row r="63" spans="1:10" ht="12.75" customHeight="1" x14ac:dyDescent="0.2">
      <c r="B63" s="107" t="s">
        <v>94</v>
      </c>
      <c r="C63" s="69"/>
      <c r="D63" s="39"/>
      <c r="E63" s="39"/>
      <c r="F63" s="39"/>
      <c r="G63" s="39"/>
      <c r="H63" s="39"/>
      <c r="I63" s="113"/>
      <c r="J63" s="26"/>
    </row>
    <row r="64" spans="1:10" ht="12.75" customHeight="1" x14ac:dyDescent="0.2">
      <c r="B64" s="69" t="s">
        <v>128</v>
      </c>
      <c r="C64" s="69"/>
      <c r="D64" s="74">
        <f t="shared" ref="D64:I64" si="23">IFERROR((D14+D15)/D21,0)</f>
        <v>0</v>
      </c>
      <c r="E64" s="74">
        <f t="shared" si="23"/>
        <v>0</v>
      </c>
      <c r="F64" s="74">
        <f t="shared" si="23"/>
        <v>0</v>
      </c>
      <c r="G64" s="74">
        <f t="shared" si="23"/>
        <v>0</v>
      </c>
      <c r="H64" s="74">
        <f t="shared" si="23"/>
        <v>0</v>
      </c>
      <c r="I64" s="110">
        <f t="shared" si="23"/>
        <v>0</v>
      </c>
      <c r="J64" s="26"/>
    </row>
    <row r="65" spans="2:10" ht="12.75" customHeight="1" x14ac:dyDescent="0.2">
      <c r="B65" s="69" t="s">
        <v>120</v>
      </c>
      <c r="C65" s="37"/>
      <c r="D65" s="74">
        <f t="shared" ref="D65:I65" si="24">IFERROR(+D16/D21,0)</f>
        <v>0</v>
      </c>
      <c r="E65" s="74">
        <f t="shared" si="24"/>
        <v>0</v>
      </c>
      <c r="F65" s="74">
        <f t="shared" si="24"/>
        <v>0</v>
      </c>
      <c r="G65" s="74">
        <f t="shared" si="24"/>
        <v>0</v>
      </c>
      <c r="H65" s="74">
        <f t="shared" si="24"/>
        <v>0</v>
      </c>
      <c r="I65" s="110">
        <f t="shared" si="24"/>
        <v>0</v>
      </c>
      <c r="J65" s="26"/>
    </row>
    <row r="66" spans="2:10" ht="12.75" customHeight="1" x14ac:dyDescent="0.2">
      <c r="B66" s="69" t="s">
        <v>47</v>
      </c>
      <c r="C66" s="69"/>
      <c r="D66" s="74">
        <f t="shared" ref="D66:I66" si="25">IFERROR(D17/D21,0)</f>
        <v>0</v>
      </c>
      <c r="E66" s="74">
        <f t="shared" si="25"/>
        <v>0</v>
      </c>
      <c r="F66" s="74">
        <f t="shared" si="25"/>
        <v>0</v>
      </c>
      <c r="G66" s="74">
        <f t="shared" si="25"/>
        <v>0</v>
      </c>
      <c r="H66" s="74">
        <f t="shared" si="25"/>
        <v>0</v>
      </c>
      <c r="I66" s="110">
        <f t="shared" si="25"/>
        <v>0</v>
      </c>
      <c r="J66" s="26"/>
    </row>
    <row r="67" spans="2:10" ht="12.75" customHeight="1" x14ac:dyDescent="0.2">
      <c r="B67" s="69" t="s">
        <v>119</v>
      </c>
      <c r="C67" s="69"/>
      <c r="D67" s="74">
        <f t="shared" ref="D67:I67" si="26">IFERROR(D18/D21,0)</f>
        <v>0</v>
      </c>
      <c r="E67" s="74">
        <f t="shared" si="26"/>
        <v>0</v>
      </c>
      <c r="F67" s="74">
        <f t="shared" si="26"/>
        <v>0</v>
      </c>
      <c r="G67" s="74">
        <f t="shared" si="26"/>
        <v>0</v>
      </c>
      <c r="H67" s="74">
        <f t="shared" si="26"/>
        <v>0</v>
      </c>
      <c r="I67" s="110">
        <f t="shared" si="26"/>
        <v>0</v>
      </c>
      <c r="J67" s="26"/>
    </row>
    <row r="68" spans="2:10" ht="12.75" customHeight="1" x14ac:dyDescent="0.2">
      <c r="B68" s="69" t="s">
        <v>49</v>
      </c>
      <c r="C68" s="69"/>
      <c r="D68" s="74">
        <f t="shared" ref="D68:I68" si="27">IFERROR((D19+D20)/D21,0)</f>
        <v>0</v>
      </c>
      <c r="E68" s="74">
        <f t="shared" si="27"/>
        <v>0</v>
      </c>
      <c r="F68" s="74">
        <f t="shared" si="27"/>
        <v>0</v>
      </c>
      <c r="G68" s="74">
        <f t="shared" si="27"/>
        <v>0</v>
      </c>
      <c r="H68" s="74">
        <f t="shared" si="27"/>
        <v>0</v>
      </c>
      <c r="I68" s="110">
        <f t="shared" si="27"/>
        <v>0</v>
      </c>
      <c r="J68" s="26"/>
    </row>
    <row r="69" spans="2:10" ht="12.75" customHeight="1" x14ac:dyDescent="0.2">
      <c r="B69" s="114" t="s">
        <v>44</v>
      </c>
      <c r="C69" s="114"/>
      <c r="D69" s="115">
        <f t="shared" ref="D69:I69" si="28">SUM(D64:D68)</f>
        <v>0</v>
      </c>
      <c r="E69" s="115">
        <f t="shared" si="28"/>
        <v>0</v>
      </c>
      <c r="F69" s="115">
        <f t="shared" si="28"/>
        <v>0</v>
      </c>
      <c r="G69" s="115">
        <f t="shared" si="28"/>
        <v>0</v>
      </c>
      <c r="H69" s="115">
        <f t="shared" si="28"/>
        <v>0</v>
      </c>
      <c r="I69" s="116">
        <f t="shared" si="28"/>
        <v>0</v>
      </c>
      <c r="J69" s="26"/>
    </row>
    <row r="70" spans="2:10" ht="12.75" customHeight="1" x14ac:dyDescent="0.2">
      <c r="B70" s="34"/>
      <c r="C70" s="34"/>
      <c r="D70" s="75"/>
      <c r="E70" s="75"/>
      <c r="F70" s="75"/>
      <c r="G70" s="75"/>
      <c r="H70" s="75"/>
      <c r="I70" s="75"/>
      <c r="J70" s="26"/>
    </row>
    <row r="71" spans="2:10" x14ac:dyDescent="0.2">
      <c r="H71" s="3"/>
      <c r="I71" s="1"/>
      <c r="J71" s="21"/>
    </row>
    <row r="72" spans="2:10" x14ac:dyDescent="0.2">
      <c r="H72" s="3"/>
      <c r="I72" s="1"/>
      <c r="J72" s="26"/>
    </row>
    <row r="73" spans="2:10" x14ac:dyDescent="0.2">
      <c r="H73" s="3"/>
      <c r="I73" s="1"/>
      <c r="J73" s="21"/>
    </row>
    <row r="74" spans="2:10" x14ac:dyDescent="0.2">
      <c r="H74" s="3"/>
      <c r="I74" s="1"/>
      <c r="J74" s="21"/>
    </row>
    <row r="75" spans="2:10" x14ac:dyDescent="0.2">
      <c r="H75" s="3"/>
      <c r="I75" s="1"/>
      <c r="J75" s="21"/>
    </row>
    <row r="76" spans="2:10" x14ac:dyDescent="0.2">
      <c r="H76" s="3"/>
      <c r="I76" s="1"/>
      <c r="J76" s="26"/>
    </row>
    <row r="77" spans="2:10" x14ac:dyDescent="0.2">
      <c r="H77" s="3"/>
      <c r="I77" s="1"/>
      <c r="J77" s="21"/>
    </row>
    <row r="78" spans="2:10" x14ac:dyDescent="0.2">
      <c r="H78" s="3"/>
      <c r="I78" s="1"/>
      <c r="J78" s="21"/>
    </row>
    <row r="79" spans="2:10" x14ac:dyDescent="0.2">
      <c r="H79" s="3"/>
      <c r="I79" s="1"/>
      <c r="J79" s="21"/>
    </row>
    <row r="80" spans="2:10" x14ac:dyDescent="0.2">
      <c r="H80" s="3"/>
      <c r="I80" s="1"/>
      <c r="J80" s="26"/>
    </row>
    <row r="81" spans="8:10" x14ac:dyDescent="0.2">
      <c r="H81" s="3"/>
      <c r="I81" s="1"/>
      <c r="J81" s="26"/>
    </row>
    <row r="82" spans="8:10" x14ac:dyDescent="0.2">
      <c r="H82" s="3"/>
      <c r="I82" s="1"/>
      <c r="J82" s="21"/>
    </row>
    <row r="83" spans="8:10" x14ac:dyDescent="0.2">
      <c r="H83" s="3"/>
      <c r="I83" s="1"/>
      <c r="J83" s="21"/>
    </row>
    <row r="84" spans="8:10" x14ac:dyDescent="0.2">
      <c r="H84" s="3"/>
      <c r="I84" s="1"/>
      <c r="J84" s="21"/>
    </row>
    <row r="85" spans="8:10" x14ac:dyDescent="0.2">
      <c r="H85" s="3"/>
      <c r="I85" s="1"/>
      <c r="J85" s="26"/>
    </row>
    <row r="86" spans="8:10" x14ac:dyDescent="0.2">
      <c r="H86" s="3"/>
      <c r="I86" s="1"/>
      <c r="J86" s="26"/>
    </row>
    <row r="87" spans="8:10" x14ac:dyDescent="0.2">
      <c r="H87" s="3"/>
      <c r="I87" s="1"/>
      <c r="J87" s="26"/>
    </row>
    <row r="88" spans="8:10" x14ac:dyDescent="0.2">
      <c r="H88" s="3"/>
      <c r="I88" s="1"/>
      <c r="J88" s="26"/>
    </row>
    <row r="89" spans="8:10" x14ac:dyDescent="0.2">
      <c r="H89" s="3"/>
      <c r="I89" s="1"/>
      <c r="J89" s="26"/>
    </row>
    <row r="90" spans="8:10" x14ac:dyDescent="0.2">
      <c r="H90" s="3"/>
      <c r="I90" s="1"/>
      <c r="J90" s="26"/>
    </row>
    <row r="91" spans="8:10" x14ac:dyDescent="0.2">
      <c r="H91" s="3"/>
      <c r="I91" s="1"/>
      <c r="J91" s="26"/>
    </row>
    <row r="92" spans="8:10" x14ac:dyDescent="0.2">
      <c r="H92" s="3"/>
      <c r="I92" s="1"/>
      <c r="J92" s="21"/>
    </row>
    <row r="93" spans="8:10" x14ac:dyDescent="0.2">
      <c r="H93" s="3"/>
      <c r="I93" s="1"/>
      <c r="J93" s="21"/>
    </row>
    <row r="94" spans="8:10" x14ac:dyDescent="0.2">
      <c r="H94" s="3"/>
      <c r="I94" s="1"/>
      <c r="J94" s="21"/>
    </row>
    <row r="95" spans="8:10" x14ac:dyDescent="0.2">
      <c r="H95" s="3"/>
      <c r="I95" s="1"/>
      <c r="J95" s="26"/>
    </row>
    <row r="96" spans="8:10" x14ac:dyDescent="0.2">
      <c r="H96" s="3"/>
      <c r="I96" s="1"/>
      <c r="J96" s="26"/>
    </row>
    <row r="97" spans="8:10" x14ac:dyDescent="0.2">
      <c r="H97" s="3"/>
      <c r="I97" s="1"/>
      <c r="J97" s="26"/>
    </row>
    <row r="98" spans="8:10" x14ac:dyDescent="0.2">
      <c r="H98" s="3"/>
      <c r="I98" s="1"/>
      <c r="J98" s="26"/>
    </row>
    <row r="99" spans="8:10" x14ac:dyDescent="0.2">
      <c r="H99" s="3"/>
      <c r="I99" s="1"/>
      <c r="J99" s="26"/>
    </row>
    <row r="100" spans="8:10" x14ac:dyDescent="0.2">
      <c r="H100" s="3"/>
      <c r="I100" s="1"/>
      <c r="J100" s="21"/>
    </row>
    <row r="101" spans="8:10" x14ac:dyDescent="0.2">
      <c r="H101" s="3"/>
      <c r="I101" s="1"/>
      <c r="J101" s="21"/>
    </row>
    <row r="102" spans="8:10" x14ac:dyDescent="0.2">
      <c r="H102" s="3"/>
      <c r="I102" s="1"/>
      <c r="J102" s="21"/>
    </row>
    <row r="103" spans="8:10" x14ac:dyDescent="0.2">
      <c r="H103" s="3"/>
      <c r="I103" s="1"/>
      <c r="J103" s="26"/>
    </row>
    <row r="104" spans="8:10" x14ac:dyDescent="0.2">
      <c r="H104" s="3"/>
      <c r="I104" s="1"/>
      <c r="J104" s="26"/>
    </row>
    <row r="105" spans="8:10" x14ac:dyDescent="0.2">
      <c r="H105" s="3"/>
      <c r="I105" s="1"/>
      <c r="J105" s="26"/>
    </row>
    <row r="106" spans="8:10" x14ac:dyDescent="0.2">
      <c r="H106" s="3"/>
      <c r="I106" s="1"/>
      <c r="J106" s="26"/>
    </row>
    <row r="107" spans="8:10" x14ac:dyDescent="0.2">
      <c r="H107" s="3"/>
      <c r="I107" s="1"/>
      <c r="J107" s="26"/>
    </row>
    <row r="108" spans="8:10" x14ac:dyDescent="0.2">
      <c r="H108" s="3"/>
      <c r="I108" s="1"/>
      <c r="J108" s="26"/>
    </row>
    <row r="109" spans="8:10" x14ac:dyDescent="0.2">
      <c r="H109" s="3"/>
      <c r="I109" s="1"/>
      <c r="J109" s="21"/>
    </row>
    <row r="110" spans="8:10" x14ac:dyDescent="0.2">
      <c r="H110" s="3"/>
      <c r="I110" s="1"/>
      <c r="J110" s="21"/>
    </row>
    <row r="111" spans="8:10" x14ac:dyDescent="0.2">
      <c r="H111" s="3"/>
      <c r="I111" s="1"/>
      <c r="J111" s="21"/>
    </row>
    <row r="112" spans="8:10" x14ac:dyDescent="0.2">
      <c r="H112" s="3"/>
      <c r="I112" s="1"/>
      <c r="J112" s="26"/>
    </row>
    <row r="113" spans="8:10" x14ac:dyDescent="0.2">
      <c r="H113" s="3"/>
      <c r="I113" s="1"/>
      <c r="J113" s="26"/>
    </row>
    <row r="114" spans="8:10" x14ac:dyDescent="0.2">
      <c r="H114" s="3"/>
      <c r="I114" s="1"/>
      <c r="J114" s="26"/>
    </row>
    <row r="115" spans="8:10" x14ac:dyDescent="0.2">
      <c r="H115" s="3"/>
      <c r="I115" s="1"/>
      <c r="J115" s="26"/>
    </row>
    <row r="116" spans="8:10" x14ac:dyDescent="0.2">
      <c r="H116" s="3"/>
      <c r="I116" s="1"/>
      <c r="J116" s="26"/>
    </row>
    <row r="117" spans="8:10" x14ac:dyDescent="0.2">
      <c r="H117" s="3"/>
      <c r="I117" s="1"/>
      <c r="J117" s="26"/>
    </row>
    <row r="118" spans="8:10" x14ac:dyDescent="0.2">
      <c r="H118" s="3"/>
      <c r="I118" s="1"/>
      <c r="J118" s="26"/>
    </row>
    <row r="119" spans="8:10" x14ac:dyDescent="0.2">
      <c r="H119" s="3"/>
      <c r="I119" s="1"/>
      <c r="J119" s="26"/>
    </row>
    <row r="120" spans="8:10" x14ac:dyDescent="0.2">
      <c r="H120" s="3"/>
      <c r="I120" s="1"/>
      <c r="J120" s="26"/>
    </row>
    <row r="121" spans="8:10" x14ac:dyDescent="0.2">
      <c r="H121" s="3"/>
      <c r="I121" s="1"/>
      <c r="J121" s="26"/>
    </row>
    <row r="122" spans="8:10" x14ac:dyDescent="0.2">
      <c r="H122" s="3"/>
      <c r="I122" s="1"/>
      <c r="J122" s="26"/>
    </row>
    <row r="123" spans="8:10" x14ac:dyDescent="0.2">
      <c r="H123" s="3"/>
      <c r="I123" s="1"/>
      <c r="J123" s="26"/>
    </row>
    <row r="124" spans="8:10" x14ac:dyDescent="0.2">
      <c r="H124" s="3"/>
      <c r="I124" s="1"/>
      <c r="J124" s="26"/>
    </row>
    <row r="125" spans="8:10" x14ac:dyDescent="0.2">
      <c r="H125" s="3"/>
      <c r="I125" s="1"/>
      <c r="J125" s="26"/>
    </row>
    <row r="126" spans="8:10" x14ac:dyDescent="0.2">
      <c r="H126" s="3"/>
      <c r="I126" s="1"/>
      <c r="J126" s="26"/>
    </row>
    <row r="127" spans="8:10" x14ac:dyDescent="0.2">
      <c r="H127" s="3"/>
      <c r="I127" s="1"/>
      <c r="J127" s="26"/>
    </row>
    <row r="128" spans="8:10" x14ac:dyDescent="0.2">
      <c r="H128" s="3"/>
      <c r="I128" s="1"/>
      <c r="J128" s="26"/>
    </row>
    <row r="129" spans="8:10" x14ac:dyDescent="0.2">
      <c r="H129" s="3"/>
      <c r="I129" s="1"/>
      <c r="J129" s="26"/>
    </row>
    <row r="130" spans="8:10" x14ac:dyDescent="0.2">
      <c r="H130" s="3"/>
      <c r="I130" s="1"/>
      <c r="J130" s="26"/>
    </row>
    <row r="131" spans="8:10" x14ac:dyDescent="0.2">
      <c r="H131" s="3"/>
      <c r="I131" s="1"/>
      <c r="J131" s="26"/>
    </row>
    <row r="132" spans="8:10" x14ac:dyDescent="0.2">
      <c r="H132" s="3"/>
      <c r="I132" s="1"/>
      <c r="J132" s="26"/>
    </row>
    <row r="133" spans="8:10" x14ac:dyDescent="0.2">
      <c r="H133" s="3"/>
      <c r="I133" s="1"/>
      <c r="J133" s="26"/>
    </row>
    <row r="134" spans="8:10" x14ac:dyDescent="0.2">
      <c r="H134" s="3"/>
      <c r="I134" s="1"/>
      <c r="J134" s="26"/>
    </row>
    <row r="135" spans="8:10" x14ac:dyDescent="0.2">
      <c r="H135" s="3"/>
      <c r="I135" s="1"/>
      <c r="J135" s="26"/>
    </row>
    <row r="136" spans="8:10" x14ac:dyDescent="0.2">
      <c r="H136" s="3"/>
      <c r="I136" s="1"/>
      <c r="J136" s="26"/>
    </row>
    <row r="137" spans="8:10" x14ac:dyDescent="0.2">
      <c r="H137" s="3"/>
      <c r="I137" s="1"/>
      <c r="J137" s="26"/>
    </row>
    <row r="138" spans="8:10" x14ac:dyDescent="0.2">
      <c r="H138" s="3"/>
      <c r="I138" s="1"/>
      <c r="J138" s="26"/>
    </row>
    <row r="139" spans="8:10" x14ac:dyDescent="0.2">
      <c r="H139" s="3"/>
      <c r="I139" s="1"/>
      <c r="J139" s="26"/>
    </row>
    <row r="140" spans="8:10" x14ac:dyDescent="0.2">
      <c r="H140" s="3"/>
      <c r="I140" s="1"/>
      <c r="J140" s="26"/>
    </row>
    <row r="141" spans="8:10" x14ac:dyDescent="0.2">
      <c r="H141" s="3"/>
      <c r="I141" s="1"/>
      <c r="J141" s="26"/>
    </row>
    <row r="142" spans="8:10" x14ac:dyDescent="0.2">
      <c r="H142" s="3"/>
      <c r="I142" s="1"/>
      <c r="J142" s="21"/>
    </row>
    <row r="143" spans="8:10" x14ac:dyDescent="0.2">
      <c r="H143" s="3"/>
      <c r="I143" s="1"/>
      <c r="J143" s="21"/>
    </row>
    <row r="144" spans="8:10" x14ac:dyDescent="0.2">
      <c r="H144" s="3"/>
      <c r="I144" s="1"/>
      <c r="J144" s="21"/>
    </row>
    <row r="145" spans="8:10" x14ac:dyDescent="0.2">
      <c r="H145" s="3"/>
      <c r="I145" s="1"/>
      <c r="J145" s="26"/>
    </row>
    <row r="146" spans="8:10" x14ac:dyDescent="0.2">
      <c r="H146" s="3"/>
      <c r="I146" s="1"/>
      <c r="J146" s="26"/>
    </row>
    <row r="147" spans="8:10" x14ac:dyDescent="0.2">
      <c r="H147" s="3"/>
      <c r="I147" s="1"/>
      <c r="J147" s="26"/>
    </row>
    <row r="148" spans="8:10" x14ac:dyDescent="0.2">
      <c r="H148" s="3"/>
      <c r="I148" s="1"/>
      <c r="J148" s="26"/>
    </row>
    <row r="149" spans="8:10" x14ac:dyDescent="0.2">
      <c r="I149" s="1"/>
      <c r="J149" s="26"/>
    </row>
    <row r="150" spans="8:10" x14ac:dyDescent="0.2">
      <c r="I150" s="1"/>
      <c r="J150" s="26"/>
    </row>
    <row r="151" spans="8:10" x14ac:dyDescent="0.2">
      <c r="I151" s="1"/>
      <c r="J151" s="26"/>
    </row>
    <row r="152" spans="8:10" x14ac:dyDescent="0.2">
      <c r="I152" s="1"/>
      <c r="J152" s="26"/>
    </row>
    <row r="153" spans="8:10" x14ac:dyDescent="0.2">
      <c r="I153" s="1"/>
      <c r="J153" s="26"/>
    </row>
    <row r="154" spans="8:10" x14ac:dyDescent="0.2">
      <c r="I154" s="1"/>
      <c r="J154" s="26"/>
    </row>
    <row r="155" spans="8:10" x14ac:dyDescent="0.2">
      <c r="I155" s="1"/>
      <c r="J155" s="26"/>
    </row>
    <row r="156" spans="8:10" x14ac:dyDescent="0.2">
      <c r="I156" s="1"/>
      <c r="J156" s="26"/>
    </row>
    <row r="157" spans="8:10" x14ac:dyDescent="0.2">
      <c r="I157" s="1"/>
      <c r="J157" s="26"/>
    </row>
    <row r="158" spans="8:10" x14ac:dyDescent="0.2">
      <c r="I158" s="1"/>
      <c r="J158" s="26"/>
    </row>
    <row r="159" spans="8:10" x14ac:dyDescent="0.2">
      <c r="I159" s="1"/>
      <c r="J159" s="26"/>
    </row>
    <row r="160" spans="8:10" x14ac:dyDescent="0.2">
      <c r="I160" s="1"/>
      <c r="J160" s="26"/>
    </row>
    <row r="161" spans="9:10" x14ac:dyDescent="0.2">
      <c r="I161" s="1"/>
      <c r="J161" s="26"/>
    </row>
    <row r="162" spans="9:10" x14ac:dyDescent="0.2">
      <c r="I162" s="1"/>
      <c r="J162" s="26"/>
    </row>
    <row r="163" spans="9:10" x14ac:dyDescent="0.2">
      <c r="I163" s="1"/>
      <c r="J163" s="26"/>
    </row>
    <row r="164" spans="9:10" x14ac:dyDescent="0.2">
      <c r="I164" s="1"/>
      <c r="J164" s="26"/>
    </row>
    <row r="165" spans="9:10" x14ac:dyDescent="0.2">
      <c r="I165" s="1"/>
      <c r="J165" s="26"/>
    </row>
    <row r="166" spans="9:10" x14ac:dyDescent="0.2">
      <c r="I166" s="1"/>
      <c r="J166" s="26"/>
    </row>
    <row r="167" spans="9:10" x14ac:dyDescent="0.2">
      <c r="I167" s="1"/>
      <c r="J167" s="26"/>
    </row>
    <row r="168" spans="9:10" x14ac:dyDescent="0.2">
      <c r="I168" s="1"/>
      <c r="J168" s="21"/>
    </row>
    <row r="169" spans="9:10" x14ac:dyDescent="0.2">
      <c r="I169" s="1"/>
      <c r="J169" s="21"/>
    </row>
    <row r="170" spans="9:10" x14ac:dyDescent="0.2">
      <c r="I170" s="1"/>
      <c r="J170" s="21"/>
    </row>
    <row r="171" spans="9:10" x14ac:dyDescent="0.2">
      <c r="I171" s="1"/>
      <c r="J171" s="26"/>
    </row>
    <row r="172" spans="9:10" x14ac:dyDescent="0.2">
      <c r="I172" s="1"/>
      <c r="J172" s="26"/>
    </row>
    <row r="173" spans="9:10" x14ac:dyDescent="0.2">
      <c r="I173" s="1"/>
      <c r="J173" s="26"/>
    </row>
    <row r="174" spans="9:10" x14ac:dyDescent="0.2">
      <c r="I174" s="1"/>
      <c r="J174" s="21"/>
    </row>
    <row r="175" spans="9:10" x14ac:dyDescent="0.2">
      <c r="I175" s="1"/>
      <c r="J175" s="21"/>
    </row>
    <row r="176" spans="9:10" x14ac:dyDescent="0.2">
      <c r="I176" s="1"/>
      <c r="J176" s="31"/>
    </row>
    <row r="177" spans="9:10" x14ac:dyDescent="0.2">
      <c r="I177" s="1"/>
      <c r="J177" s="31"/>
    </row>
    <row r="178" spans="9:10" x14ac:dyDescent="0.2">
      <c r="I178" s="1"/>
      <c r="J178" s="31"/>
    </row>
    <row r="179" spans="9:10" x14ac:dyDescent="0.2">
      <c r="I179" s="1"/>
      <c r="J179" s="31"/>
    </row>
    <row r="180" spans="9:10" x14ac:dyDescent="0.2">
      <c r="I180" s="1"/>
    </row>
    <row r="181" spans="9:10" x14ac:dyDescent="0.2">
      <c r="I181" s="1"/>
    </row>
    <row r="184" spans="9:10" x14ac:dyDescent="0.2">
      <c r="I184" s="1"/>
    </row>
    <row r="185" spans="9:10" x14ac:dyDescent="0.2">
      <c r="I185" s="1"/>
    </row>
    <row r="186" spans="9:10" x14ac:dyDescent="0.2">
      <c r="I186" s="1"/>
    </row>
    <row r="187" spans="9:10" x14ac:dyDescent="0.2">
      <c r="I187" s="1"/>
    </row>
    <row r="188" spans="9:10" x14ac:dyDescent="0.2">
      <c r="I188" s="1"/>
    </row>
    <row r="189" spans="9:10" x14ac:dyDescent="0.2">
      <c r="I189" s="1"/>
    </row>
    <row r="190" spans="9:10" x14ac:dyDescent="0.2">
      <c r="I190" s="1"/>
    </row>
    <row r="191" spans="9:10" x14ac:dyDescent="0.2">
      <c r="I191" s="1"/>
      <c r="J191" s="1"/>
    </row>
    <row r="192" spans="9:10" x14ac:dyDescent="0.2">
      <c r="I192" s="1"/>
    </row>
    <row r="193" spans="9:10" x14ac:dyDescent="0.2">
      <c r="I193" s="1"/>
    </row>
    <row r="194" spans="9:10" x14ac:dyDescent="0.2">
      <c r="I194" s="1"/>
    </row>
    <row r="195" spans="9:10" x14ac:dyDescent="0.2">
      <c r="I195" s="1"/>
    </row>
    <row r="196" spans="9:10" x14ac:dyDescent="0.2">
      <c r="I196" s="1"/>
      <c r="J196" s="1"/>
    </row>
    <row r="197" spans="9:10" x14ac:dyDescent="0.2">
      <c r="I197" s="1"/>
    </row>
    <row r="198" spans="9:10" x14ac:dyDescent="0.2">
      <c r="I198" s="1"/>
    </row>
    <row r="199" spans="9:10" x14ac:dyDescent="0.2">
      <c r="I199" s="1"/>
    </row>
    <row r="200" spans="9:10" x14ac:dyDescent="0.2">
      <c r="I200" s="1"/>
    </row>
    <row r="201" spans="9:10" x14ac:dyDescent="0.2">
      <c r="I201" s="1"/>
    </row>
    <row r="202" spans="9:10" x14ac:dyDescent="0.2">
      <c r="I202" s="1"/>
      <c r="J202" s="1"/>
    </row>
    <row r="203" spans="9:10" x14ac:dyDescent="0.2">
      <c r="I203" s="1"/>
    </row>
    <row r="204" spans="9:10" x14ac:dyDescent="0.2">
      <c r="I204" s="1"/>
    </row>
    <row r="205" spans="9:10" x14ac:dyDescent="0.2">
      <c r="I205" s="1"/>
    </row>
    <row r="206" spans="9:10" x14ac:dyDescent="0.2">
      <c r="I206" s="1"/>
    </row>
    <row r="207" spans="9:10" x14ac:dyDescent="0.2">
      <c r="I207" s="1"/>
    </row>
    <row r="208" spans="9:10" x14ac:dyDescent="0.2">
      <c r="I208" s="1"/>
    </row>
    <row r="209" spans="9:10" x14ac:dyDescent="0.2">
      <c r="I209" s="1"/>
      <c r="J209" s="1"/>
    </row>
    <row r="210" spans="9:10" x14ac:dyDescent="0.2">
      <c r="I210" s="1"/>
      <c r="J210" s="1"/>
    </row>
    <row r="211" spans="9:10" x14ac:dyDescent="0.2">
      <c r="I211" s="1"/>
      <c r="J211" s="1"/>
    </row>
    <row r="212" spans="9:10" x14ac:dyDescent="0.2">
      <c r="I212" s="1"/>
      <c r="J212" s="1"/>
    </row>
    <row r="213" spans="9:10" x14ac:dyDescent="0.2">
      <c r="I213" s="1"/>
      <c r="J213" s="1"/>
    </row>
    <row r="214" spans="9:10" x14ac:dyDescent="0.2">
      <c r="I214" s="1"/>
      <c r="J214" s="1"/>
    </row>
    <row r="215" spans="9:10" x14ac:dyDescent="0.2">
      <c r="I215" s="1"/>
      <c r="J215" s="1"/>
    </row>
    <row r="216" spans="9:10" x14ac:dyDescent="0.2">
      <c r="I216" s="1"/>
      <c r="J216" s="1"/>
    </row>
  </sheetData>
  <mergeCells count="2">
    <mergeCell ref="B2:I2"/>
    <mergeCell ref="B4:I4"/>
  </mergeCells>
  <printOptions horizontalCentered="1"/>
  <pageMargins left="0.2" right="0.2" top="0.75" bottom="0.5" header="0.3" footer="0.3"/>
  <pageSetup scale="80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processID</vt:lpstr>
      <vt:lpstr> Detailed Pro Formas</vt:lpstr>
      <vt:lpstr>Summary Pro Formas</vt:lpstr>
      <vt:lpstr>' Detailed Pro Formas'!Print_Area</vt:lpstr>
      <vt:lpstr>'Summary Pro Formas'!Print_Area</vt:lpstr>
      <vt:lpstr>' Detailed Pro Formas'!Print_Titles</vt:lpstr>
    </vt:vector>
  </TitlesOfParts>
  <Company>LISC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RManson</dc:creator>
  <cp:lastModifiedBy>Estiven (Steven) Rodriguez</cp:lastModifiedBy>
  <cp:lastPrinted>2020-09-23T17:43:14Z</cp:lastPrinted>
  <dcterms:created xsi:type="dcterms:W3CDTF">2006-06-13T20:36:32Z</dcterms:created>
  <dcterms:modified xsi:type="dcterms:W3CDTF">2021-06-28T14:04:11Z</dcterms:modified>
</cp:coreProperties>
</file>